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mybcecatholicedu.sharepoint.com/sites/sp-guardianangelswynnum/staff/Admin Documents/Finance/Budget/Budget 2026/2026 Fee Package/"/>
    </mc:Choice>
  </mc:AlternateContent>
  <xr:revisionPtr revIDLastSave="172" documentId="8_{C31B4FCA-1F62-48F4-9F16-3B0FAC329C97}" xr6:coauthVersionLast="47" xr6:coauthVersionMax="47" xr10:uidLastSave="{3DAC4C06-80C3-47BA-AC37-4EE519D08939}"/>
  <bookViews>
    <workbookView xWindow="-120" yWindow="-120" windowWidth="29040" windowHeight="15840" xr2:uid="{00000000-000D-0000-FFFF-FFFF00000000}"/>
  </bookViews>
  <sheets>
    <sheet name="Fee Calculation 2026" sheetId="8" r:id="rId1"/>
  </sheets>
  <definedNames>
    <definedName name="_xlnm.Print_Area" localSheetId="0">'Fee Calculation 2026'!$A$1:$J$92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7" i="8" l="1"/>
  <c r="E76" i="8"/>
  <c r="E75" i="8"/>
  <c r="E74" i="8"/>
  <c r="D32" i="8"/>
  <c r="E32" i="8" s="1"/>
  <c r="G32" i="8" s="1"/>
  <c r="D31" i="8"/>
  <c r="E31" i="8" s="1"/>
  <c r="G31" i="8" s="1"/>
  <c r="D30" i="8" l="1"/>
  <c r="E30" i="8" s="1"/>
  <c r="G30" i="8" s="1"/>
  <c r="D29" i="8"/>
  <c r="E29" i="8" s="1"/>
  <c r="G29" i="8" s="1"/>
  <c r="C77" i="8"/>
  <c r="C76" i="8"/>
  <c r="C75" i="8"/>
  <c r="C74" i="8"/>
  <c r="E78" i="8" l="1"/>
  <c r="G69" i="8" l="1"/>
  <c r="G68" i="8"/>
  <c r="G67" i="8"/>
  <c r="D35" i="8" l="1"/>
  <c r="E35" i="8" s="1"/>
  <c r="D58" i="8"/>
  <c r="E58" i="8" s="1"/>
  <c r="D19" i="8"/>
  <c r="D20" i="8"/>
  <c r="E20" i="8" s="1"/>
  <c r="J20" i="8" s="1"/>
  <c r="D18" i="8"/>
  <c r="E18" i="8" s="1"/>
  <c r="D62" i="8"/>
  <c r="D57" i="8"/>
  <c r="E57" i="8" s="1"/>
  <c r="D59" i="8"/>
  <c r="E59" i="8" s="1"/>
  <c r="I18" i="8" l="1"/>
  <c r="G18" i="8"/>
  <c r="H18" i="8"/>
  <c r="J18" i="8"/>
  <c r="I20" i="8"/>
  <c r="H20" i="8"/>
  <c r="G20" i="8"/>
  <c r="G35" i="8"/>
  <c r="H58" i="8"/>
  <c r="G58" i="8"/>
  <c r="J58" i="8"/>
  <c r="I58" i="8"/>
  <c r="H59" i="8"/>
  <c r="G59" i="8"/>
  <c r="J59" i="8"/>
  <c r="I59" i="8"/>
  <c r="J57" i="8"/>
  <c r="G57" i="8"/>
  <c r="I57" i="8"/>
  <c r="H57" i="8"/>
  <c r="D16" i="8"/>
  <c r="E16" i="8" s="1"/>
  <c r="D17" i="8"/>
  <c r="E17" i="8" s="1"/>
  <c r="D21" i="8"/>
  <c r="D23" i="8"/>
  <c r="H17" i="8" l="1"/>
  <c r="I17" i="8"/>
  <c r="J17" i="8"/>
  <c r="G17" i="8"/>
  <c r="J16" i="8"/>
  <c r="I16" i="8"/>
  <c r="G16" i="8"/>
  <c r="H16" i="8"/>
  <c r="D61" i="8"/>
  <c r="D63" i="8"/>
  <c r="E61" i="8" l="1"/>
  <c r="H61" i="8" s="1"/>
  <c r="D26" i="8" l="1"/>
  <c r="E26" i="8" s="1"/>
  <c r="D45" i="8"/>
  <c r="E45" i="8" s="1"/>
  <c r="D44" i="8"/>
  <c r="E44" i="8" s="1"/>
  <c r="D43" i="8"/>
  <c r="E43" i="8" s="1"/>
  <c r="D42" i="8"/>
  <c r="E42" i="8" s="1"/>
  <c r="D41" i="8"/>
  <c r="E41" i="8" s="1"/>
  <c r="D40" i="8"/>
  <c r="E40" i="8" s="1"/>
  <c r="D39" i="8"/>
  <c r="E39" i="8" s="1"/>
  <c r="G43" i="8" l="1"/>
  <c r="J43" i="8"/>
  <c r="I43" i="8"/>
  <c r="H43" i="8"/>
  <c r="J42" i="8"/>
  <c r="G42" i="8"/>
  <c r="I42" i="8"/>
  <c r="H42" i="8"/>
  <c r="H44" i="8"/>
  <c r="G44" i="8"/>
  <c r="J44" i="8"/>
  <c r="I44" i="8"/>
  <c r="G45" i="8"/>
  <c r="J45" i="8"/>
  <c r="H45" i="8"/>
  <c r="I45" i="8"/>
  <c r="H41" i="8"/>
  <c r="J41" i="8"/>
  <c r="I41" i="8"/>
  <c r="G41" i="8"/>
  <c r="J40" i="8"/>
  <c r="H40" i="8"/>
  <c r="I40" i="8"/>
  <c r="G40" i="8"/>
  <c r="G26" i="8"/>
  <c r="J39" i="8"/>
  <c r="G39" i="8"/>
  <c r="I39" i="8"/>
  <c r="H39" i="8"/>
  <c r="E63" i="8"/>
  <c r="E62" i="8"/>
  <c r="G62" i="8" l="1"/>
  <c r="G63" i="8"/>
  <c r="D60" i="8"/>
  <c r="D53" i="8"/>
  <c r="E60" i="8" l="1"/>
  <c r="E19" i="8"/>
  <c r="E21" i="8"/>
  <c r="E23" i="8"/>
  <c r="D48" i="8"/>
  <c r="E48" i="8" s="1"/>
  <c r="D49" i="8"/>
  <c r="E49" i="8" s="1"/>
  <c r="D50" i="8"/>
  <c r="E50" i="8" s="1"/>
  <c r="D51" i="8"/>
  <c r="E51" i="8" s="1"/>
  <c r="D52" i="8"/>
  <c r="E52" i="8" s="1"/>
  <c r="E53" i="8"/>
  <c r="D54" i="8"/>
  <c r="E54" i="8" s="1"/>
  <c r="I19" i="8" l="1"/>
  <c r="G19" i="8"/>
  <c r="H19" i="8"/>
  <c r="J19" i="8"/>
  <c r="I54" i="8"/>
  <c r="G54" i="8"/>
  <c r="J54" i="8"/>
  <c r="H54" i="8"/>
  <c r="J52" i="8"/>
  <c r="H52" i="8"/>
  <c r="I52" i="8"/>
  <c r="G52" i="8"/>
  <c r="J51" i="8"/>
  <c r="H51" i="8"/>
  <c r="I51" i="8"/>
  <c r="G51" i="8"/>
  <c r="I53" i="8"/>
  <c r="J53" i="8"/>
  <c r="H53" i="8"/>
  <c r="G53" i="8"/>
  <c r="J60" i="8"/>
  <c r="I60" i="8"/>
  <c r="H60" i="8"/>
  <c r="G60" i="8"/>
  <c r="J50" i="8"/>
  <c r="I50" i="8"/>
  <c r="H50" i="8"/>
  <c r="G50" i="8"/>
  <c r="J49" i="8"/>
  <c r="I49" i="8"/>
  <c r="H49" i="8"/>
  <c r="G49" i="8"/>
  <c r="I23" i="8"/>
  <c r="J23" i="8"/>
  <c r="H23" i="8"/>
  <c r="G23" i="8"/>
  <c r="H21" i="8"/>
  <c r="G21" i="8"/>
  <c r="J21" i="8"/>
  <c r="I21" i="8"/>
  <c r="J48" i="8"/>
  <c r="I48" i="8"/>
  <c r="H48" i="8"/>
  <c r="G48" i="8"/>
  <c r="E64" i="8"/>
  <c r="E71" i="8" s="1"/>
  <c r="E83" i="8" s="1"/>
  <c r="G64" i="8" l="1"/>
  <c r="G71" i="8" s="1"/>
  <c r="H64" i="8"/>
  <c r="H71" i="8" s="1"/>
  <c r="I64" i="8"/>
  <c r="I71" i="8" s="1"/>
  <c r="J64" i="8"/>
  <c r="J71" i="8" s="1"/>
  <c r="E80" i="8"/>
  <c r="E84" i="8"/>
  <c r="E85" i="8"/>
</calcChain>
</file>

<file path=xl/sharedStrings.xml><?xml version="1.0" encoding="utf-8"?>
<sst xmlns="http://schemas.openxmlformats.org/spreadsheetml/2006/main" count="99" uniqueCount="76">
  <si>
    <t>Family Details</t>
  </si>
  <si>
    <t>Student Names</t>
  </si>
  <si>
    <t xml:space="preserve">No of Children </t>
  </si>
  <si>
    <t>Year Level</t>
  </si>
  <si>
    <t>Year 2</t>
  </si>
  <si>
    <t>Fee Category</t>
  </si>
  <si>
    <t>Description</t>
  </si>
  <si>
    <t>Fee Schedule</t>
  </si>
  <si>
    <t xml:space="preserve">Number </t>
  </si>
  <si>
    <t>Annual Fee</t>
  </si>
  <si>
    <t>Tuition Fees</t>
  </si>
  <si>
    <t>Capital Levy</t>
  </si>
  <si>
    <t xml:space="preserve">per Family - Compulsory  </t>
  </si>
  <si>
    <t>P&amp;F Levy</t>
  </si>
  <si>
    <t>Bookpack Prep</t>
  </si>
  <si>
    <t>Prep</t>
  </si>
  <si>
    <t>Year 1</t>
  </si>
  <si>
    <t>Student Resource Levy</t>
  </si>
  <si>
    <t>Year 3</t>
  </si>
  <si>
    <t>Year 4</t>
  </si>
  <si>
    <t>Year 5</t>
  </si>
  <si>
    <t>Year 6</t>
  </si>
  <si>
    <t>Student Activity Levy</t>
  </si>
  <si>
    <t>Technology Levy</t>
  </si>
  <si>
    <t>Camp</t>
  </si>
  <si>
    <t>Hear &amp; Say</t>
  </si>
  <si>
    <t xml:space="preserve">                                  ANNUAL TOTAL including ADJUSTMENTS </t>
  </si>
  <si>
    <t>Put '1' only on relevant line</t>
  </si>
  <si>
    <t>Total Discount</t>
  </si>
  <si>
    <t>Payment Schedule</t>
  </si>
  <si>
    <t>÷ 40 pmts</t>
  </si>
  <si>
    <t>÷ 20 pmts</t>
  </si>
  <si>
    <t>÷ 10 pmts</t>
  </si>
  <si>
    <r>
      <t xml:space="preserve">  Payment Frequency - per </t>
    </r>
    <r>
      <rPr>
        <b/>
        <sz val="10"/>
        <rFont val="Arial"/>
        <family val="2"/>
      </rPr>
      <t xml:space="preserve">Term </t>
    </r>
    <r>
      <rPr>
        <sz val="10"/>
        <rFont val="Arial"/>
        <family val="2"/>
      </rPr>
      <t xml:space="preserve">                         by end of Week 4 of each Term</t>
    </r>
  </si>
  <si>
    <t xml:space="preserve">  1  Child in Family    </t>
  </si>
  <si>
    <t xml:space="preserve">  2  Children in Family</t>
  </si>
  <si>
    <t xml:space="preserve">  3  Children in Family</t>
  </si>
  <si>
    <t>Term 1 Fees</t>
  </si>
  <si>
    <t>Term 2 Fees</t>
  </si>
  <si>
    <t>Term 3 Fees</t>
  </si>
  <si>
    <t>Term 4 Fees</t>
  </si>
  <si>
    <t>Adjustments</t>
  </si>
  <si>
    <r>
      <rPr>
        <b/>
        <i/>
        <sz val="12"/>
        <rFont val="Arial"/>
        <family val="2"/>
      </rPr>
      <t>Adjustments</t>
    </r>
    <r>
      <rPr>
        <b/>
        <sz val="12"/>
        <rFont val="Arial"/>
        <family val="2"/>
      </rPr>
      <t xml:space="preserve"> </t>
    </r>
  </si>
  <si>
    <t>Early Payment     Discount</t>
  </si>
  <si>
    <t>Adjustments for Enrolment Fees, Credit or Debit Balance from previous year</t>
  </si>
  <si>
    <t>Enter $ amount</t>
  </si>
  <si>
    <t>(charged in Term of camp)</t>
  </si>
  <si>
    <t>(charged in Term 1)</t>
  </si>
  <si>
    <t>1:1 Device</t>
  </si>
  <si>
    <t>See Term totals</t>
  </si>
  <si>
    <r>
      <t xml:space="preserve">* </t>
    </r>
    <r>
      <rPr>
        <i/>
        <sz val="11"/>
        <rFont val="Arial"/>
        <family val="2"/>
      </rPr>
      <t> Deduct Credit Balance Brought Forward from previous year </t>
    </r>
  </si>
  <si>
    <r>
      <t>*  </t>
    </r>
    <r>
      <rPr>
        <i/>
        <sz val="11"/>
        <rFont val="Arial"/>
        <family val="2"/>
      </rPr>
      <t>Add Debit Balance Brought Forward from previous year (amount still owing)</t>
    </r>
  </si>
  <si>
    <t>(Includes Technology</t>
  </si>
  <si>
    <t>levy for P-2)</t>
  </si>
  <si>
    <t xml:space="preserve">  5 Children or more</t>
  </si>
  <si>
    <t xml:space="preserve">  1 Child</t>
  </si>
  <si>
    <t xml:space="preserve">  2 Children</t>
  </si>
  <si>
    <t xml:space="preserve">  3 Children</t>
  </si>
  <si>
    <t xml:space="preserve">  4 Children</t>
  </si>
  <si>
    <t xml:space="preserve">  4+ Children in Family</t>
  </si>
  <si>
    <t>2026 - FEE CALCULATION WORKSHEET</t>
  </si>
  <si>
    <t>Workbooks</t>
  </si>
  <si>
    <t>Handwriting &amp;</t>
  </si>
  <si>
    <t>Spelling</t>
  </si>
  <si>
    <t xml:space="preserve">ANNUAL TOTAL FOR 2026 including DISCOUNT IF PAID IN FULL BY 1/3/2026    </t>
  </si>
  <si>
    <r>
      <t xml:space="preserve">*  </t>
    </r>
    <r>
      <rPr>
        <i/>
        <sz val="11"/>
        <rFont val="Arial"/>
        <family val="2"/>
      </rPr>
      <t>Deduct $100 for previously paid Enrolment Fee for NEW Families ONLY starting in 2026</t>
    </r>
  </si>
  <si>
    <t>TOTAL FOR 2026</t>
  </si>
  <si>
    <r>
      <t xml:space="preserve">  Payment Frequency - per </t>
    </r>
    <r>
      <rPr>
        <b/>
        <sz val="10"/>
        <rFont val="Arial"/>
        <family val="2"/>
      </rPr>
      <t>Week</t>
    </r>
    <r>
      <rPr>
        <sz val="10"/>
        <rFont val="Arial"/>
        <family val="2"/>
      </rPr>
      <t xml:space="preserve">               eg.   (11th February to 11th November)</t>
    </r>
  </si>
  <si>
    <r>
      <t xml:space="preserve">  Payment Frequency - per </t>
    </r>
    <r>
      <rPr>
        <b/>
        <sz val="10"/>
        <rFont val="Arial"/>
        <family val="2"/>
      </rPr>
      <t>Fortnight</t>
    </r>
    <r>
      <rPr>
        <sz val="10"/>
        <rFont val="Arial"/>
        <family val="2"/>
      </rPr>
      <t xml:space="preserve">         eg.    (11th February to 4th November)</t>
    </r>
  </si>
  <si>
    <r>
      <t xml:space="preserve">  Payment Frequency - per </t>
    </r>
    <r>
      <rPr>
        <b/>
        <sz val="10"/>
        <rFont val="Arial"/>
        <family val="2"/>
      </rPr>
      <t>Month</t>
    </r>
    <r>
      <rPr>
        <sz val="10"/>
        <rFont val="Arial"/>
        <family val="2"/>
      </rPr>
      <t xml:space="preserve">              eg.    (11th February to 11th November)</t>
    </r>
  </si>
  <si>
    <r>
      <t xml:space="preserve">Only apply the below Discount if the                                           Annual Total including Adjustments for 2026 is                                                       </t>
    </r>
    <r>
      <rPr>
        <b/>
        <i/>
        <u/>
        <sz val="12"/>
        <rFont val="Arial"/>
        <family val="2"/>
      </rPr>
      <t xml:space="preserve">PAID IN FULL BY </t>
    </r>
    <r>
      <rPr>
        <b/>
        <i/>
        <u/>
        <sz val="14"/>
        <rFont val="Arial"/>
        <family val="2"/>
      </rPr>
      <t>1/3/2026</t>
    </r>
  </si>
  <si>
    <t>Optional but highly recommended for Prep Students Only.
  Contact Finance Officer if not participating.</t>
  </si>
  <si>
    <t>For Direct Debit or Bpoint payments, kindly print or scan your payment form and this worksheet, then email them to pwynfinance@bne.catholic.edu.au or deliver them to the MC Office for processing.</t>
  </si>
  <si>
    <r>
      <t>Enter relevant data in the blue sections ONLY.</t>
    </r>
    <r>
      <rPr>
        <b/>
        <sz val="15"/>
        <color rgb="FF0070C0"/>
        <rFont val="Arial"/>
        <family val="2"/>
      </rPr>
      <t xml:space="preserve">                                                                                                                                                </t>
    </r>
    <r>
      <rPr>
        <sz val="15"/>
        <color rgb="FF0070C0"/>
        <rFont val="Arial"/>
        <family val="2"/>
      </rPr>
      <t xml:space="preserve">                                                                                                                  </t>
    </r>
  </si>
  <si>
    <t>For any questions about school fees, please contact Amy Hardisty, Finance Officer, by email at PWYNFinance@bne.catholic.edu.au, or by phone on 3396 4486 (Option 4).</t>
  </si>
  <si>
    <t>Direct Debit and Bpoint forms can be accessed online via the school website or parent portal, or forms can be collected from either school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</si>
</sst>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_-[$$-409]* #,##0.00_ ;_-[$$-409]* \-#,##0.00\ ;_-[$$-409]* &quot;-&quot;??_ ;_-@_ "/>
  </numFmts>
  <fonts count="31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color theme="0" tint="-0.14999847407452621"/>
      <name val="Arial"/>
      <family val="2"/>
    </font>
    <font>
      <b/>
      <i/>
      <sz val="12"/>
      <color rgb="FFFF0000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b/>
      <i/>
      <u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u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8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2"/>
      <color theme="0" tint="-4.9989318521683403E-2"/>
      <name val="Arial"/>
      <family val="2"/>
    </font>
    <font>
      <b/>
      <sz val="22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sz val="13"/>
      <name val="Aptos"/>
      <family val="2"/>
    </font>
    <font>
      <b/>
      <i/>
      <sz val="15"/>
      <color rgb="FF0070C0"/>
      <name val="Arial"/>
      <family val="2"/>
    </font>
    <font>
      <b/>
      <sz val="15"/>
      <color rgb="FF0070C0"/>
      <name val="Arial"/>
      <family val="2"/>
    </font>
    <font>
      <sz val="15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165" fontId="4" fillId="0" borderId="6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1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4" fillId="8" borderId="9" xfId="0" applyFont="1" applyFill="1" applyBorder="1" applyProtection="1">
      <protection locked="0"/>
    </xf>
    <xf numFmtId="1" fontId="6" fillId="8" borderId="9" xfId="0" applyNumberFormat="1" applyFont="1" applyFill="1" applyBorder="1" applyAlignment="1" applyProtection="1">
      <alignment horizontal="center" vertical="top"/>
      <protection locked="0"/>
    </xf>
    <xf numFmtId="0" fontId="6" fillId="0" borderId="9" xfId="0" applyFont="1" applyBorder="1" applyAlignment="1">
      <alignment horizontal="center"/>
    </xf>
    <xf numFmtId="0" fontId="4" fillId="0" borderId="12" xfId="0" applyFont="1" applyBorder="1"/>
    <xf numFmtId="165" fontId="9" fillId="8" borderId="10" xfId="0" applyNumberFormat="1" applyFont="1" applyFill="1" applyBorder="1" applyAlignment="1" applyProtection="1">
      <alignment horizontal="center" vertical="top"/>
      <protection locked="0"/>
    </xf>
    <xf numFmtId="0" fontId="9" fillId="0" borderId="10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5" fontId="6" fillId="3" borderId="4" xfId="0" applyNumberFormat="1" applyFont="1" applyFill="1" applyBorder="1" applyAlignment="1">
      <alignment horizontal="center" vertical="center"/>
    </xf>
    <xf numFmtId="165" fontId="6" fillId="2" borderId="0" xfId="0" applyNumberFormat="1" applyFont="1" applyFill="1" applyAlignment="1">
      <alignment horizontal="center"/>
    </xf>
    <xf numFmtId="4" fontId="6" fillId="0" borderId="5" xfId="0" applyNumberFormat="1" applyFont="1" applyBorder="1" applyAlignment="1">
      <alignment horizontal="center" wrapText="1"/>
    </xf>
    <xf numFmtId="165" fontId="6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0" xfId="0" applyNumberFormat="1" applyFont="1"/>
    <xf numFmtId="0" fontId="6" fillId="2" borderId="0" xfId="0" applyFont="1" applyFill="1" applyAlignment="1">
      <alignment horizontal="center"/>
    </xf>
    <xf numFmtId="0" fontId="4" fillId="2" borderId="0" xfId="0" applyFont="1" applyFill="1"/>
    <xf numFmtId="0" fontId="10" fillId="5" borderId="20" xfId="0" applyFont="1" applyFill="1" applyBorder="1" applyAlignment="1">
      <alignment horizontal="left"/>
    </xf>
    <xf numFmtId="0" fontId="4" fillId="5" borderId="20" xfId="0" applyFont="1" applyFill="1" applyBorder="1" applyAlignment="1">
      <alignment horizontal="center"/>
    </xf>
    <xf numFmtId="165" fontId="4" fillId="2" borderId="0" xfId="1" applyNumberFormat="1" applyFont="1" applyFill="1" applyAlignment="1">
      <alignment horizontal="center"/>
    </xf>
    <xf numFmtId="164" fontId="4" fillId="2" borderId="0" xfId="1" applyFont="1" applyFill="1"/>
    <xf numFmtId="0" fontId="6" fillId="0" borderId="6" xfId="0" applyFont="1" applyBorder="1" applyAlignment="1">
      <alignment horizontal="center"/>
    </xf>
    <xf numFmtId="0" fontId="6" fillId="2" borderId="15" xfId="0" applyFont="1" applyFill="1" applyBorder="1"/>
    <xf numFmtId="0" fontId="6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left" vertical="center" wrapText="1"/>
    </xf>
    <xf numFmtId="4" fontId="4" fillId="0" borderId="0" xfId="0" applyNumberFormat="1" applyFont="1" applyAlignment="1">
      <alignment horizontal="right"/>
    </xf>
    <xf numFmtId="165" fontId="6" fillId="7" borderId="8" xfId="0" applyNumberFormat="1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vertical="top" wrapText="1"/>
    </xf>
    <xf numFmtId="0" fontId="1" fillId="0" borderId="21" xfId="0" applyFont="1" applyBorder="1"/>
    <xf numFmtId="0" fontId="6" fillId="0" borderId="4" xfId="0" applyFont="1" applyBorder="1" applyAlignment="1">
      <alignment horizontal="center" vertical="center"/>
    </xf>
    <xf numFmtId="165" fontId="6" fillId="2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/>
    </xf>
    <xf numFmtId="0" fontId="1" fillId="0" borderId="23" xfId="0" applyFont="1" applyBorder="1"/>
    <xf numFmtId="165" fontId="6" fillId="7" borderId="18" xfId="0" applyNumberFormat="1" applyFont="1" applyFill="1" applyBorder="1" applyAlignment="1">
      <alignment horizontal="center"/>
    </xf>
    <xf numFmtId="165" fontId="6" fillId="7" borderId="9" xfId="0" applyNumberFormat="1" applyFont="1" applyFill="1" applyBorder="1" applyAlignment="1">
      <alignment horizontal="center"/>
    </xf>
    <xf numFmtId="165" fontId="6" fillId="7" borderId="10" xfId="0" applyNumberFormat="1" applyFont="1" applyFill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165" fontId="2" fillId="6" borderId="4" xfId="0" applyNumberFormat="1" applyFont="1" applyFill="1" applyBorder="1" applyAlignment="1">
      <alignment horizontal="center" vertical="center"/>
    </xf>
    <xf numFmtId="165" fontId="2" fillId="3" borderId="4" xfId="1" applyNumberFormat="1" applyFont="1" applyFill="1" applyBorder="1" applyAlignment="1">
      <alignment horizontal="center" vertical="center"/>
    </xf>
    <xf numFmtId="165" fontId="2" fillId="2" borderId="0" xfId="1" applyNumberFormat="1" applyFont="1" applyFill="1" applyBorder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14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1" fontId="6" fillId="8" borderId="8" xfId="0" applyNumberFormat="1" applyFont="1" applyFill="1" applyBorder="1" applyAlignment="1" applyProtection="1">
      <alignment horizontal="center" vertical="top"/>
      <protection locked="0"/>
    </xf>
    <xf numFmtId="0" fontId="1" fillId="0" borderId="27" xfId="0" applyFont="1" applyBorder="1"/>
    <xf numFmtId="0" fontId="1" fillId="0" borderId="28" xfId="0" applyFont="1" applyBorder="1"/>
    <xf numFmtId="0" fontId="13" fillId="0" borderId="22" xfId="0" applyFont="1" applyBorder="1" applyAlignment="1">
      <alignment horizontal="center"/>
    </xf>
    <xf numFmtId="4" fontId="13" fillId="0" borderId="25" xfId="0" applyNumberFormat="1" applyFont="1" applyBorder="1" applyAlignment="1">
      <alignment horizontal="center"/>
    </xf>
    <xf numFmtId="4" fontId="13" fillId="0" borderId="26" xfId="0" applyNumberFormat="1" applyFont="1" applyBorder="1" applyAlignment="1">
      <alignment horizontal="center"/>
    </xf>
    <xf numFmtId="4" fontId="13" fillId="0" borderId="29" xfId="0" applyNumberFormat="1" applyFont="1" applyBorder="1" applyAlignment="1">
      <alignment horizontal="center"/>
    </xf>
    <xf numFmtId="0" fontId="1" fillId="0" borderId="34" xfId="0" applyFont="1" applyBorder="1"/>
    <xf numFmtId="165" fontId="1" fillId="0" borderId="25" xfId="0" applyNumberFormat="1" applyFont="1" applyBorder="1" applyAlignment="1">
      <alignment horizontal="right"/>
    </xf>
    <xf numFmtId="165" fontId="1" fillId="0" borderId="26" xfId="0" applyNumberFormat="1" applyFont="1" applyBorder="1" applyAlignment="1">
      <alignment horizontal="right"/>
    </xf>
    <xf numFmtId="165" fontId="1" fillId="0" borderId="29" xfId="0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4" fillId="0" borderId="11" xfId="0" applyFont="1" applyBorder="1"/>
    <xf numFmtId="0" fontId="10" fillId="5" borderId="0" xfId="0" applyFont="1" applyFill="1" applyAlignment="1">
      <alignment horizontal="left"/>
    </xf>
    <xf numFmtId="0" fontId="4" fillId="5" borderId="0" xfId="0" applyFont="1" applyFill="1"/>
    <xf numFmtId="0" fontId="4" fillId="5" borderId="32" xfId="0" applyFont="1" applyFill="1" applyBorder="1"/>
    <xf numFmtId="0" fontId="4" fillId="5" borderId="38" xfId="0" applyFont="1" applyFill="1" applyBorder="1"/>
    <xf numFmtId="0" fontId="4" fillId="2" borderId="3" xfId="0" applyFont="1" applyFill="1" applyBorder="1" applyAlignment="1">
      <alignment horizontal="left"/>
    </xf>
    <xf numFmtId="0" fontId="4" fillId="2" borderId="40" xfId="0" applyFont="1" applyFill="1" applyBorder="1" applyAlignment="1">
      <alignment horizontal="left"/>
    </xf>
    <xf numFmtId="44" fontId="6" fillId="2" borderId="1" xfId="0" applyNumberFormat="1" applyFont="1" applyFill="1" applyBorder="1" applyAlignment="1">
      <alignment horizontal="center"/>
    </xf>
    <xf numFmtId="164" fontId="6" fillId="2" borderId="1" xfId="1" applyFont="1" applyFill="1" applyBorder="1" applyAlignment="1">
      <alignment horizontal="center"/>
    </xf>
    <xf numFmtId="0" fontId="5" fillId="2" borderId="0" xfId="0" applyFont="1" applyFill="1"/>
    <xf numFmtId="0" fontId="4" fillId="0" borderId="3" xfId="0" applyFont="1" applyBorder="1"/>
    <xf numFmtId="165" fontId="4" fillId="0" borderId="0" xfId="1" applyNumberFormat="1" applyFont="1" applyFill="1" applyAlignment="1">
      <alignment horizontal="center"/>
    </xf>
    <xf numFmtId="165" fontId="6" fillId="0" borderId="0" xfId="0" applyNumberFormat="1" applyFont="1" applyAlignment="1">
      <alignment horizontal="center" vertical="center"/>
    </xf>
    <xf numFmtId="165" fontId="11" fillId="0" borderId="0" xfId="1" applyNumberFormat="1" applyFont="1" applyFill="1" applyAlignment="1">
      <alignment horizontal="center"/>
    </xf>
    <xf numFmtId="164" fontId="4" fillId="0" borderId="0" xfId="1" applyFont="1" applyFill="1"/>
    <xf numFmtId="165" fontId="6" fillId="2" borderId="31" xfId="0" applyNumberFormat="1" applyFont="1" applyFill="1" applyBorder="1" applyAlignment="1">
      <alignment horizontal="center"/>
    </xf>
    <xf numFmtId="164" fontId="19" fillId="8" borderId="37" xfId="1" applyFont="1" applyFill="1" applyBorder="1" applyAlignment="1" applyProtection="1">
      <alignment horizontal="left" wrapText="1"/>
      <protection locked="0"/>
    </xf>
    <xf numFmtId="166" fontId="19" fillId="8" borderId="37" xfId="1" applyNumberFormat="1" applyFont="1" applyFill="1" applyBorder="1" applyProtection="1">
      <protection locked="0"/>
    </xf>
    <xf numFmtId="166" fontId="19" fillId="8" borderId="39" xfId="1" applyNumberFormat="1" applyFont="1" applyFill="1" applyBorder="1" applyProtection="1">
      <protection locked="0"/>
    </xf>
    <xf numFmtId="0" fontId="5" fillId="0" borderId="7" xfId="0" applyFont="1" applyBorder="1" applyAlignment="1">
      <alignment horizontal="center" vertical="top"/>
    </xf>
    <xf numFmtId="165" fontId="4" fillId="0" borderId="7" xfId="0" applyNumberFormat="1" applyFont="1" applyBorder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165" fontId="4" fillId="0" borderId="35" xfId="0" applyNumberFormat="1" applyFont="1" applyBorder="1" applyAlignment="1">
      <alignment horizontal="center"/>
    </xf>
    <xf numFmtId="0" fontId="21" fillId="0" borderId="0" xfId="0" applyFont="1" applyAlignment="1">
      <alignment vertical="top" wrapText="1"/>
    </xf>
    <xf numFmtId="0" fontId="23" fillId="0" borderId="0" xfId="0" applyFont="1"/>
    <xf numFmtId="0" fontId="4" fillId="2" borderId="3" xfId="0" applyFont="1" applyFill="1" applyBorder="1"/>
    <xf numFmtId="0" fontId="4" fillId="8" borderId="24" xfId="0" applyFont="1" applyFill="1" applyBorder="1" applyAlignment="1" applyProtection="1">
      <alignment horizontal="center"/>
      <protection locked="0"/>
    </xf>
    <xf numFmtId="0" fontId="4" fillId="8" borderId="30" xfId="0" applyFont="1" applyFill="1" applyBorder="1" applyAlignment="1" applyProtection="1">
      <alignment horizontal="center"/>
      <protection locked="0"/>
    </xf>
    <xf numFmtId="0" fontId="4" fillId="8" borderId="32" xfId="0" applyFont="1" applyFill="1" applyBorder="1" applyAlignment="1" applyProtection="1">
      <alignment horizontal="center"/>
      <protection locked="0"/>
    </xf>
    <xf numFmtId="4" fontId="20" fillId="0" borderId="0" xfId="0" applyNumberFormat="1" applyFont="1"/>
    <xf numFmtId="0" fontId="8" fillId="0" borderId="0" xfId="0" applyFont="1" applyAlignment="1">
      <alignment vertical="center" wrapText="1"/>
    </xf>
    <xf numFmtId="0" fontId="15" fillId="0" borderId="7" xfId="0" applyFont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16" fillId="2" borderId="41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1" fontId="6" fillId="2" borderId="6" xfId="0" applyNumberFormat="1" applyFont="1" applyFill="1" applyBorder="1" applyAlignment="1">
      <alignment horizontal="center" vertical="top"/>
    </xf>
    <xf numFmtId="0" fontId="4" fillId="0" borderId="7" xfId="0" applyFont="1" applyBorder="1"/>
    <xf numFmtId="4" fontId="6" fillId="0" borderId="4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left" wrapText="1"/>
    </xf>
    <xf numFmtId="165" fontId="6" fillId="0" borderId="5" xfId="0" applyNumberFormat="1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165" fontId="6" fillId="0" borderId="5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4" fontId="4" fillId="0" borderId="6" xfId="0" applyNumberFormat="1" applyFont="1" applyBorder="1" applyAlignment="1">
      <alignment horizontal="left"/>
    </xf>
    <xf numFmtId="4" fontId="4" fillId="0" borderId="34" xfId="0" applyNumberFormat="1" applyFont="1" applyBorder="1" applyAlignment="1">
      <alignment horizontal="center"/>
    </xf>
    <xf numFmtId="4" fontId="4" fillId="0" borderId="42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vertical="top"/>
    </xf>
    <xf numFmtId="165" fontId="4" fillId="0" borderId="6" xfId="0" applyNumberFormat="1" applyFont="1" applyBorder="1" applyAlignment="1">
      <alignment horizontal="center" vertical="top"/>
    </xf>
    <xf numFmtId="4" fontId="4" fillId="0" borderId="13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36" xfId="0" applyNumberFormat="1" applyFont="1" applyBorder="1" applyAlignment="1">
      <alignment horizontal="center"/>
    </xf>
    <xf numFmtId="0" fontId="6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0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0" fontId="10" fillId="5" borderId="11" xfId="0" applyFont="1" applyFill="1" applyBorder="1" applyAlignment="1">
      <alignment horizontal="left"/>
    </xf>
    <xf numFmtId="0" fontId="10" fillId="5" borderId="11" xfId="0" applyFont="1" applyFill="1" applyBorder="1"/>
    <xf numFmtId="0" fontId="10" fillId="5" borderId="12" xfId="0" applyFont="1" applyFill="1" applyBorder="1"/>
    <xf numFmtId="0" fontId="25" fillId="0" borderId="6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1" fontId="4" fillId="0" borderId="35" xfId="0" applyNumberFormat="1" applyFont="1" applyBorder="1" applyAlignment="1">
      <alignment horizontal="center"/>
    </xf>
    <xf numFmtId="0" fontId="26" fillId="0" borderId="7" xfId="0" applyFont="1" applyBorder="1" applyAlignment="1">
      <alignment horizontal="left" vertical="top"/>
    </xf>
    <xf numFmtId="0" fontId="4" fillId="0" borderId="32" xfId="0" applyFont="1" applyBorder="1"/>
    <xf numFmtId="0" fontId="9" fillId="0" borderId="32" xfId="0" applyFont="1" applyBorder="1" applyAlignment="1">
      <alignment horizontal="center" vertical="top"/>
    </xf>
    <xf numFmtId="165" fontId="9" fillId="0" borderId="32" xfId="0" applyNumberFormat="1" applyFont="1" applyBorder="1" applyAlignment="1">
      <alignment horizontal="center" vertical="top"/>
    </xf>
    <xf numFmtId="0" fontId="18" fillId="0" borderId="7" xfId="0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0" fontId="4" fillId="8" borderId="10" xfId="0" applyFont="1" applyFill="1" applyBorder="1" applyProtection="1">
      <protection locked="0"/>
    </xf>
    <xf numFmtId="0" fontId="4" fillId="0" borderId="0" xfId="0" applyFont="1" applyAlignment="1">
      <alignment vertical="top" wrapText="1"/>
    </xf>
    <xf numFmtId="0" fontId="16" fillId="2" borderId="2" xfId="0" applyFont="1" applyFill="1" applyBorder="1" applyAlignment="1">
      <alignment horizontal="left" vertic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vertical="top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/>
    </xf>
    <xf numFmtId="165" fontId="27" fillId="0" borderId="0" xfId="0" applyNumberFormat="1" applyFont="1"/>
    <xf numFmtId="0" fontId="27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 wrapText="1"/>
    </xf>
    <xf numFmtId="4" fontId="24" fillId="0" borderId="0" xfId="0" applyNumberFormat="1" applyFont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165" fontId="6" fillId="2" borderId="2" xfId="0" applyNumberFormat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/>
    </xf>
    <xf numFmtId="165" fontId="6" fillId="2" borderId="1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116416</xdr:colOff>
      <xdr:row>0</xdr:row>
      <xdr:rowOff>95251</xdr:rowOff>
    </xdr:from>
    <xdr:to>
      <xdr:col>9</xdr:col>
      <xdr:colOff>857689</xdr:colOff>
      <xdr:row>8</xdr:row>
      <xdr:rowOff>158750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885C80-746E-47C3-9383-6CCAA75FE7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175749" y="95251"/>
          <a:ext cx="3408273" cy="2285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FFFF"/>
    <pageSetUpPr fitToPage="1"/>
  </sheetPr>
  <dimension ref="A1:AUA93"/>
  <sheetViews>
    <sheetView tabSelected="1" zoomScale="90" zoomScaleNormal="90" workbookViewId="0">
      <selection activeCell="B9" sqref="B9"/>
    </sheetView>
  </sheetViews>
  <sheetFormatPr defaultColWidth="11.42578125" defaultRowHeight="15" x14ac:dyDescent="0.2"/>
  <cols>
    <col min="1" max="1" width="26.42578125" style="7" customWidth="1"/>
    <col min="2" max="2" width="59.28515625" style="47" customWidth="1"/>
    <col min="3" max="3" width="16.42578125" style="32" customWidth="1"/>
    <col min="4" max="4" width="12.140625" style="8" customWidth="1"/>
    <col min="5" max="5" width="19.140625" style="8" customWidth="1"/>
    <col min="6" max="6" width="2" style="8" customWidth="1"/>
    <col min="7" max="7" width="13.28515625" style="8" customWidth="1"/>
    <col min="8" max="10" width="13.28515625" style="7" customWidth="1"/>
    <col min="11" max="11" width="1.5703125" style="7" customWidth="1"/>
    <col min="12" max="16384" width="11.42578125" style="7"/>
  </cols>
  <sheetData>
    <row r="1" spans="1:10" ht="15.75" x14ac:dyDescent="0.25">
      <c r="B1" s="87"/>
      <c r="C1" s="87"/>
      <c r="D1" s="87"/>
      <c r="E1" s="87"/>
      <c r="F1" s="87"/>
      <c r="H1" s="114"/>
    </row>
    <row r="2" spans="1:10" ht="29.25" customHeight="1" x14ac:dyDescent="0.4">
      <c r="A2" s="183" t="s">
        <v>60</v>
      </c>
      <c r="B2" s="183"/>
      <c r="C2" s="183"/>
      <c r="D2" s="183"/>
      <c r="E2" s="119"/>
      <c r="F2" s="119"/>
      <c r="G2" s="119"/>
      <c r="H2" s="114">
        <v>1</v>
      </c>
    </row>
    <row r="3" spans="1:10" ht="14.25" customHeight="1" x14ac:dyDescent="0.25">
      <c r="B3" s="87"/>
      <c r="C3" s="87"/>
      <c r="D3" s="87"/>
      <c r="E3" s="87"/>
      <c r="F3" s="87"/>
      <c r="H3" s="114">
        <v>2</v>
      </c>
    </row>
    <row r="4" spans="1:10" ht="11.25" customHeight="1" x14ac:dyDescent="0.2">
      <c r="B4" s="120"/>
      <c r="C4" s="120"/>
      <c r="D4" s="120"/>
      <c r="E4" s="120"/>
      <c r="F4" s="88"/>
      <c r="H4" s="114">
        <v>3</v>
      </c>
    </row>
    <row r="5" spans="1:10" ht="41.25" customHeight="1" x14ac:dyDescent="0.2">
      <c r="A5" s="182" t="s">
        <v>73</v>
      </c>
      <c r="B5" s="182"/>
      <c r="C5" s="182"/>
      <c r="D5" s="113"/>
      <c r="E5" s="113"/>
      <c r="F5" s="113"/>
      <c r="G5" s="113"/>
      <c r="H5" s="114">
        <v>4</v>
      </c>
    </row>
    <row r="6" spans="1:10" ht="11.25" customHeight="1" thickBot="1" x14ac:dyDescent="0.25">
      <c r="E6" s="172"/>
      <c r="F6" s="113"/>
      <c r="G6" s="113"/>
      <c r="H6" s="114">
        <v>5</v>
      </c>
    </row>
    <row r="7" spans="1:10" ht="35.450000000000003" customHeight="1" thickBot="1" x14ac:dyDescent="0.25">
      <c r="A7" s="86" t="s">
        <v>0</v>
      </c>
      <c r="B7" s="10" t="s">
        <v>1</v>
      </c>
      <c r="C7" s="11" t="s">
        <v>2</v>
      </c>
      <c r="D7" s="11" t="s">
        <v>3</v>
      </c>
      <c r="H7" s="9"/>
    </row>
    <row r="8" spans="1:10" ht="15.75" x14ac:dyDescent="0.25">
      <c r="A8" s="161"/>
      <c r="B8" s="75"/>
      <c r="C8" s="12">
        <v>1</v>
      </c>
      <c r="D8" s="13"/>
    </row>
    <row r="9" spans="1:10" ht="15.75" x14ac:dyDescent="0.25">
      <c r="A9" s="126"/>
      <c r="B9" s="14"/>
      <c r="C9" s="15">
        <v>2</v>
      </c>
      <c r="D9" s="13"/>
    </row>
    <row r="10" spans="1:10" ht="15.75" x14ac:dyDescent="0.25">
      <c r="A10" s="126"/>
      <c r="B10" s="14"/>
      <c r="C10" s="15">
        <v>3</v>
      </c>
      <c r="D10" s="13"/>
    </row>
    <row r="11" spans="1:10" ht="15.75" x14ac:dyDescent="0.25">
      <c r="A11" s="126"/>
      <c r="B11" s="14"/>
      <c r="C11" s="15">
        <v>4</v>
      </c>
      <c r="D11" s="13"/>
    </row>
    <row r="12" spans="1:10" ht="15.75" customHeight="1" thickBot="1" x14ac:dyDescent="0.25">
      <c r="A12" s="127"/>
      <c r="B12" s="17"/>
      <c r="C12" s="18">
        <v>5</v>
      </c>
      <c r="D12" s="171"/>
    </row>
    <row r="13" spans="1:10" ht="15.75" customHeight="1" thickBot="1" x14ac:dyDescent="0.25">
      <c r="A13" s="166"/>
      <c r="B13" s="168"/>
      <c r="C13" s="167"/>
      <c r="D13" s="166"/>
    </row>
    <row r="14" spans="1:10" ht="58.5" customHeight="1" thickBot="1" x14ac:dyDescent="0.3">
      <c r="A14" s="128" t="s">
        <v>5</v>
      </c>
      <c r="B14" s="19" t="s">
        <v>6</v>
      </c>
      <c r="C14" s="20" t="s">
        <v>7</v>
      </c>
      <c r="D14" s="21" t="s">
        <v>8</v>
      </c>
      <c r="E14" s="22" t="s">
        <v>9</v>
      </c>
      <c r="F14" s="23"/>
      <c r="G14" s="122" t="s">
        <v>37</v>
      </c>
      <c r="H14" s="122" t="s">
        <v>38</v>
      </c>
      <c r="I14" s="122" t="s">
        <v>39</v>
      </c>
      <c r="J14" s="122" t="s">
        <v>40</v>
      </c>
    </row>
    <row r="15" spans="1:10" ht="7.5" customHeight="1" x14ac:dyDescent="0.25">
      <c r="A15" s="24"/>
      <c r="B15" s="129"/>
      <c r="C15" s="130"/>
      <c r="D15" s="131"/>
      <c r="E15" s="132"/>
      <c r="F15" s="25"/>
      <c r="G15" s="26"/>
      <c r="H15" s="26"/>
      <c r="I15" s="26"/>
      <c r="J15" s="26"/>
    </row>
    <row r="16" spans="1:10" x14ac:dyDescent="0.2">
      <c r="A16" s="2" t="s">
        <v>10</v>
      </c>
      <c r="B16" s="6" t="s">
        <v>55</v>
      </c>
      <c r="C16" s="4">
        <v>2072</v>
      </c>
      <c r="D16" s="125">
        <f>IFERROR(IF(COUNTA($D$8:$D$12)=1,"1",),)</f>
        <v>0</v>
      </c>
      <c r="E16" s="4">
        <f t="shared" ref="E16:E21" si="0">SUM(C16*D16)</f>
        <v>0</v>
      </c>
      <c r="F16" s="5"/>
      <c r="G16" s="4">
        <f t="shared" ref="G16:G21" si="1">E16/4</f>
        <v>0</v>
      </c>
      <c r="H16" s="4">
        <f t="shared" ref="H16:H21" si="2">E16/4</f>
        <v>0</v>
      </c>
      <c r="I16" s="4">
        <f t="shared" ref="I16:I21" si="3">E16/4</f>
        <v>0</v>
      </c>
      <c r="J16" s="4">
        <f t="shared" ref="J16:J21" si="4">E16/4</f>
        <v>0</v>
      </c>
    </row>
    <row r="17" spans="1:10" x14ac:dyDescent="0.2">
      <c r="A17" s="2"/>
      <c r="B17" s="6" t="s">
        <v>56</v>
      </c>
      <c r="C17" s="4">
        <v>3316</v>
      </c>
      <c r="D17" s="125">
        <f>IFERROR(IF(COUNTA($D$8:$D$12)=2,"1",),)</f>
        <v>0</v>
      </c>
      <c r="E17" s="4">
        <f t="shared" si="0"/>
        <v>0</v>
      </c>
      <c r="F17" s="5"/>
      <c r="G17" s="4">
        <f t="shared" si="1"/>
        <v>0</v>
      </c>
      <c r="H17" s="4">
        <f t="shared" si="2"/>
        <v>0</v>
      </c>
      <c r="I17" s="4">
        <f t="shared" si="3"/>
        <v>0</v>
      </c>
      <c r="J17" s="4">
        <f t="shared" si="4"/>
        <v>0</v>
      </c>
    </row>
    <row r="18" spans="1:10" x14ac:dyDescent="0.2">
      <c r="A18" s="2"/>
      <c r="B18" s="6" t="s">
        <v>57</v>
      </c>
      <c r="C18" s="4">
        <v>4144</v>
      </c>
      <c r="D18" s="125">
        <f>IFERROR(IF(COUNTA($D$8:$D$12)=3,"1",),)</f>
        <v>0</v>
      </c>
      <c r="E18" s="4">
        <f t="shared" si="0"/>
        <v>0</v>
      </c>
      <c r="F18" s="5"/>
      <c r="G18" s="4">
        <f t="shared" si="1"/>
        <v>0</v>
      </c>
      <c r="H18" s="4">
        <f t="shared" si="2"/>
        <v>0</v>
      </c>
      <c r="I18" s="4">
        <f t="shared" si="3"/>
        <v>0</v>
      </c>
      <c r="J18" s="4">
        <f t="shared" si="4"/>
        <v>0</v>
      </c>
    </row>
    <row r="19" spans="1:10" x14ac:dyDescent="0.2">
      <c r="A19" s="2"/>
      <c r="B19" s="6" t="s">
        <v>58</v>
      </c>
      <c r="C19" s="4">
        <v>4560</v>
      </c>
      <c r="D19" s="125">
        <f>IFERROR(IF(COUNTA($D$8:$D$12)=4,"1",),)</f>
        <v>0</v>
      </c>
      <c r="E19" s="4">
        <f t="shared" si="0"/>
        <v>0</v>
      </c>
      <c r="F19" s="5"/>
      <c r="G19" s="4">
        <f t="shared" si="1"/>
        <v>0</v>
      </c>
      <c r="H19" s="4">
        <f t="shared" si="2"/>
        <v>0</v>
      </c>
      <c r="I19" s="4">
        <f t="shared" si="3"/>
        <v>0</v>
      </c>
      <c r="J19" s="4">
        <f t="shared" si="4"/>
        <v>0</v>
      </c>
    </row>
    <row r="20" spans="1:10" ht="15.75" thickBot="1" x14ac:dyDescent="0.25">
      <c r="A20" s="27"/>
      <c r="B20" s="31" t="s">
        <v>54</v>
      </c>
      <c r="C20" s="28">
        <v>4560</v>
      </c>
      <c r="D20" s="31">
        <f>IFERROR(IF(COUNTA($D$8:$D$12)&gt;=5,"1",),)</f>
        <v>0</v>
      </c>
      <c r="E20" s="28">
        <f t="shared" si="0"/>
        <v>0</v>
      </c>
      <c r="F20" s="5"/>
      <c r="G20" s="28">
        <f t="shared" si="1"/>
        <v>0</v>
      </c>
      <c r="H20" s="28">
        <f t="shared" si="2"/>
        <v>0</v>
      </c>
      <c r="I20" s="28">
        <f t="shared" si="3"/>
        <v>0</v>
      </c>
      <c r="J20" s="28">
        <f t="shared" si="4"/>
        <v>0</v>
      </c>
    </row>
    <row r="21" spans="1:10" ht="20.25" customHeight="1" x14ac:dyDescent="0.25">
      <c r="A21" s="2" t="s">
        <v>11</v>
      </c>
      <c r="B21" s="39" t="s">
        <v>12</v>
      </c>
      <c r="C21" s="4">
        <v>736</v>
      </c>
      <c r="D21" s="125">
        <f>IFERROR(IF(COUNTA($D$8:$D$12)&gt;0,"1",),)</f>
        <v>0</v>
      </c>
      <c r="E21" s="4">
        <f t="shared" si="0"/>
        <v>0</v>
      </c>
      <c r="F21" s="5"/>
      <c r="G21" s="4">
        <f t="shared" si="1"/>
        <v>0</v>
      </c>
      <c r="H21" s="4">
        <f t="shared" si="2"/>
        <v>0</v>
      </c>
      <c r="I21" s="4">
        <f t="shared" si="3"/>
        <v>0</v>
      </c>
      <c r="J21" s="4">
        <f t="shared" si="4"/>
        <v>0</v>
      </c>
    </row>
    <row r="22" spans="1:10" ht="7.7" customHeight="1" x14ac:dyDescent="0.25">
      <c r="A22" s="2"/>
      <c r="B22" s="3"/>
      <c r="C22" s="4"/>
      <c r="D22" s="125"/>
      <c r="E22" s="4"/>
      <c r="F22" s="5"/>
      <c r="G22" s="6"/>
      <c r="H22" s="6"/>
      <c r="I22" s="6"/>
      <c r="J22" s="6"/>
    </row>
    <row r="23" spans="1:10" ht="16.5" customHeight="1" x14ac:dyDescent="0.25">
      <c r="A23" s="2" t="s">
        <v>13</v>
      </c>
      <c r="B23" s="133" t="s">
        <v>12</v>
      </c>
      <c r="C23" s="4">
        <v>175</v>
      </c>
      <c r="D23" s="125">
        <f>IFERROR(IF(COUNTA($D$8:$D$12)&gt;0,"1",),)</f>
        <v>0</v>
      </c>
      <c r="E23" s="4">
        <f>SUM(C23*D23)</f>
        <v>0</v>
      </c>
      <c r="F23" s="5"/>
      <c r="G23" s="4">
        <f>E23/4</f>
        <v>0</v>
      </c>
      <c r="H23" s="4">
        <f>E23/4</f>
        <v>0</v>
      </c>
      <c r="I23" s="4">
        <f>E23/4</f>
        <v>0</v>
      </c>
      <c r="J23" s="4">
        <f>E23/4</f>
        <v>0</v>
      </c>
    </row>
    <row r="24" spans="1:10" ht="7.5" customHeight="1" thickBot="1" x14ac:dyDescent="0.3">
      <c r="A24" s="27"/>
      <c r="B24" s="134"/>
      <c r="C24" s="28"/>
      <c r="D24" s="135"/>
      <c r="E24" s="28"/>
      <c r="F24" s="5"/>
      <c r="G24" s="28"/>
      <c r="H24" s="28"/>
      <c r="I24" s="28"/>
      <c r="J24" s="28"/>
    </row>
    <row r="25" spans="1:10" ht="7.5" customHeight="1" x14ac:dyDescent="0.25">
      <c r="A25" s="29"/>
      <c r="B25" s="136"/>
      <c r="C25" s="30"/>
      <c r="D25" s="137"/>
      <c r="E25" s="30"/>
      <c r="F25" s="5"/>
      <c r="G25" s="30"/>
      <c r="H25" s="30"/>
      <c r="I25" s="30"/>
      <c r="J25" s="30"/>
    </row>
    <row r="26" spans="1:10" x14ac:dyDescent="0.2">
      <c r="A26" s="2" t="s">
        <v>14</v>
      </c>
      <c r="B26" s="138" t="s">
        <v>15</v>
      </c>
      <c r="C26" s="4">
        <v>165</v>
      </c>
      <c r="D26" s="125">
        <f>COUNTIF($D$8:$D$12,B26)</f>
        <v>0</v>
      </c>
      <c r="E26" s="4">
        <f t="shared" ref="E26:E32" si="5">SUM(C26*D26)</f>
        <v>0</v>
      </c>
      <c r="F26" s="5"/>
      <c r="G26" s="4">
        <f>E26</f>
        <v>0</v>
      </c>
      <c r="H26" s="4">
        <v>0</v>
      </c>
      <c r="I26" s="4">
        <v>0</v>
      </c>
      <c r="J26" s="4">
        <v>0</v>
      </c>
    </row>
    <row r="27" spans="1:10" ht="15.75" thickBot="1" x14ac:dyDescent="0.25">
      <c r="A27" s="169" t="s">
        <v>47</v>
      </c>
      <c r="B27" s="139"/>
      <c r="C27" s="28"/>
      <c r="D27" s="135"/>
      <c r="E27" s="28"/>
      <c r="F27" s="170"/>
      <c r="G27" s="28"/>
      <c r="H27" s="28"/>
      <c r="I27" s="28"/>
      <c r="J27" s="28"/>
    </row>
    <row r="28" spans="1:10" ht="9" customHeight="1" x14ac:dyDescent="0.2">
      <c r="A28" s="2"/>
      <c r="B28" s="138"/>
      <c r="C28" s="4"/>
      <c r="D28" s="125"/>
      <c r="E28" s="4"/>
      <c r="F28" s="5"/>
      <c r="G28" s="4"/>
      <c r="H28" s="4"/>
      <c r="I28" s="4"/>
      <c r="J28" s="4"/>
    </row>
    <row r="29" spans="1:10" x14ac:dyDescent="0.2">
      <c r="A29" s="2" t="s">
        <v>62</v>
      </c>
      <c r="B29" s="138" t="s">
        <v>16</v>
      </c>
      <c r="C29" s="4">
        <v>13</v>
      </c>
      <c r="D29" s="125">
        <f>COUNTIF($D$8:$D$12,B29)</f>
        <v>0</v>
      </c>
      <c r="E29" s="4">
        <f t="shared" si="5"/>
        <v>0</v>
      </c>
      <c r="F29" s="5"/>
      <c r="G29" s="4">
        <f>E29</f>
        <v>0</v>
      </c>
      <c r="H29" s="4">
        <v>0</v>
      </c>
      <c r="I29" s="4">
        <v>0</v>
      </c>
      <c r="J29" s="4">
        <v>0</v>
      </c>
    </row>
    <row r="30" spans="1:10" x14ac:dyDescent="0.2">
      <c r="A30" s="2" t="s">
        <v>63</v>
      </c>
      <c r="B30" s="138" t="s">
        <v>4</v>
      </c>
      <c r="C30" s="4">
        <v>26</v>
      </c>
      <c r="D30" s="125">
        <f>COUNTIF($D$8:$D$12,B30)</f>
        <v>0</v>
      </c>
      <c r="E30" s="4">
        <f t="shared" si="5"/>
        <v>0</v>
      </c>
      <c r="F30" s="5"/>
      <c r="G30" s="4">
        <f>E30</f>
        <v>0</v>
      </c>
      <c r="H30" s="4">
        <v>0</v>
      </c>
      <c r="I30" s="4">
        <v>0</v>
      </c>
      <c r="J30" s="4">
        <v>0</v>
      </c>
    </row>
    <row r="31" spans="1:10" x14ac:dyDescent="0.2">
      <c r="A31" s="2" t="s">
        <v>61</v>
      </c>
      <c r="B31" s="138" t="s">
        <v>18</v>
      </c>
      <c r="C31" s="4">
        <v>32</v>
      </c>
      <c r="D31" s="125">
        <f>COUNTIF($D$8:$D$12,B31)</f>
        <v>0</v>
      </c>
      <c r="E31" s="4">
        <f t="shared" si="5"/>
        <v>0</v>
      </c>
      <c r="F31" s="5"/>
      <c r="G31" s="4">
        <f>E31</f>
        <v>0</v>
      </c>
      <c r="H31" s="4">
        <v>0</v>
      </c>
      <c r="I31" s="4">
        <v>0</v>
      </c>
      <c r="J31" s="4">
        <v>0</v>
      </c>
    </row>
    <row r="32" spans="1:10" x14ac:dyDescent="0.2">
      <c r="A32" s="155" t="s">
        <v>47</v>
      </c>
      <c r="B32" s="138" t="s">
        <v>19</v>
      </c>
      <c r="C32" s="4">
        <v>32</v>
      </c>
      <c r="D32" s="125">
        <f>COUNTIF($D$8:$D$12,B32)</f>
        <v>0</v>
      </c>
      <c r="E32" s="4">
        <f t="shared" si="5"/>
        <v>0</v>
      </c>
      <c r="F32" s="5"/>
      <c r="G32" s="4">
        <f>E32</f>
        <v>0</v>
      </c>
      <c r="H32" s="4">
        <v>0</v>
      </c>
      <c r="I32" s="4">
        <v>0</v>
      </c>
      <c r="J32" s="4">
        <v>0</v>
      </c>
    </row>
    <row r="33" spans="1:10" ht="9" customHeight="1" thickBot="1" x14ac:dyDescent="0.25">
      <c r="A33" s="27"/>
      <c r="B33" s="139"/>
      <c r="C33" s="28"/>
      <c r="D33" s="135"/>
      <c r="E33" s="28"/>
      <c r="F33" s="4"/>
      <c r="G33" s="28"/>
      <c r="H33" s="28"/>
      <c r="I33" s="28"/>
      <c r="J33" s="28"/>
    </row>
    <row r="34" spans="1:10" ht="9" customHeight="1" x14ac:dyDescent="0.2">
      <c r="A34" s="29"/>
      <c r="B34" s="140"/>
      <c r="C34" s="30"/>
      <c r="D34" s="141"/>
      <c r="E34" s="30"/>
      <c r="F34" s="5"/>
      <c r="G34" s="30"/>
      <c r="H34" s="30"/>
      <c r="I34" s="30"/>
      <c r="J34" s="30"/>
    </row>
    <row r="35" spans="1:10" x14ac:dyDescent="0.2">
      <c r="A35" s="2" t="s">
        <v>25</v>
      </c>
      <c r="B35" s="138" t="s">
        <v>15</v>
      </c>
      <c r="C35" s="4">
        <v>35</v>
      </c>
      <c r="D35" s="142">
        <f>COUNTIF($D$8:$D$12,B35)</f>
        <v>0</v>
      </c>
      <c r="E35" s="4">
        <f>C35*D35</f>
        <v>0</v>
      </c>
      <c r="F35" s="5"/>
      <c r="G35" s="4">
        <f>E35</f>
        <v>0</v>
      </c>
      <c r="H35" s="4">
        <v>0</v>
      </c>
      <c r="I35" s="4">
        <v>0</v>
      </c>
      <c r="J35" s="4">
        <v>0</v>
      </c>
    </row>
    <row r="36" spans="1:10" x14ac:dyDescent="0.2">
      <c r="A36" s="155" t="s">
        <v>47</v>
      </c>
      <c r="B36" s="198" t="s">
        <v>71</v>
      </c>
      <c r="C36" s="4"/>
      <c r="D36" s="157"/>
      <c r="E36" s="4"/>
      <c r="F36" s="5"/>
      <c r="G36" s="4"/>
      <c r="H36" s="4"/>
      <c r="I36" s="4"/>
      <c r="J36" s="4"/>
    </row>
    <row r="37" spans="1:10" ht="15.75" thickBot="1" x14ac:dyDescent="0.25">
      <c r="A37" s="165"/>
      <c r="B37" s="199"/>
      <c r="C37" s="127"/>
      <c r="D37" s="16"/>
      <c r="E37" s="127"/>
      <c r="F37" s="4"/>
      <c r="G37" s="31"/>
      <c r="H37" s="31"/>
      <c r="I37" s="31"/>
      <c r="J37" s="31"/>
    </row>
    <row r="38" spans="1:10" ht="6" customHeight="1" x14ac:dyDescent="0.2">
      <c r="A38" s="2"/>
      <c r="B38" s="138"/>
      <c r="C38" s="4"/>
      <c r="D38" s="143"/>
      <c r="E38" s="4"/>
      <c r="F38" s="5"/>
      <c r="G38" s="4"/>
      <c r="H38" s="4"/>
      <c r="I38" s="4"/>
      <c r="J38" s="4"/>
    </row>
    <row r="39" spans="1:10" x14ac:dyDescent="0.2">
      <c r="A39" s="2" t="s">
        <v>17</v>
      </c>
      <c r="B39" s="138" t="s">
        <v>15</v>
      </c>
      <c r="C39" s="4">
        <v>315</v>
      </c>
      <c r="D39" s="125">
        <f>COUNTIF($D$8:$D$12,B39)</f>
        <v>0</v>
      </c>
      <c r="E39" s="4">
        <f t="shared" ref="E39:E45" si="6">SUM(C39*D39)</f>
        <v>0</v>
      </c>
      <c r="F39" s="5"/>
      <c r="G39" s="4">
        <f t="shared" ref="G39:G45" si="7">E39/4</f>
        <v>0</v>
      </c>
      <c r="H39" s="4">
        <f t="shared" ref="H39:H45" si="8">E39/4</f>
        <v>0</v>
      </c>
      <c r="I39" s="4">
        <f t="shared" ref="I39:I45" si="9">E39/4</f>
        <v>0</v>
      </c>
      <c r="J39" s="4">
        <f t="shared" ref="J39:J45" si="10">E39/4</f>
        <v>0</v>
      </c>
    </row>
    <row r="40" spans="1:10" x14ac:dyDescent="0.2">
      <c r="A40" s="162" t="s">
        <v>52</v>
      </c>
      <c r="B40" s="138" t="s">
        <v>16</v>
      </c>
      <c r="C40" s="4">
        <v>315</v>
      </c>
      <c r="D40" s="125">
        <f t="shared" ref="D40:D45" si="11">COUNTIF($D$8:$D$12,B40)</f>
        <v>0</v>
      </c>
      <c r="E40" s="4">
        <f t="shared" si="6"/>
        <v>0</v>
      </c>
      <c r="F40" s="5"/>
      <c r="G40" s="4">
        <f t="shared" si="7"/>
        <v>0</v>
      </c>
      <c r="H40" s="4">
        <f t="shared" si="8"/>
        <v>0</v>
      </c>
      <c r="I40" s="4">
        <f t="shared" si="9"/>
        <v>0</v>
      </c>
      <c r="J40" s="4">
        <f t="shared" si="10"/>
        <v>0</v>
      </c>
    </row>
    <row r="41" spans="1:10" x14ac:dyDescent="0.2">
      <c r="A41" s="156" t="s">
        <v>53</v>
      </c>
      <c r="B41" s="138" t="s">
        <v>4</v>
      </c>
      <c r="C41" s="4">
        <v>315</v>
      </c>
      <c r="D41" s="125">
        <f t="shared" si="11"/>
        <v>0</v>
      </c>
      <c r="E41" s="4">
        <f t="shared" si="6"/>
        <v>0</v>
      </c>
      <c r="F41" s="5"/>
      <c r="G41" s="4">
        <f t="shared" si="7"/>
        <v>0</v>
      </c>
      <c r="H41" s="4">
        <f t="shared" si="8"/>
        <v>0</v>
      </c>
      <c r="I41" s="4">
        <f t="shared" si="9"/>
        <v>0</v>
      </c>
      <c r="J41" s="4">
        <f t="shared" si="10"/>
        <v>0</v>
      </c>
    </row>
    <row r="42" spans="1:10" x14ac:dyDescent="0.2">
      <c r="A42" s="154"/>
      <c r="B42" s="138" t="s">
        <v>18</v>
      </c>
      <c r="C42" s="4">
        <v>130</v>
      </c>
      <c r="D42" s="125">
        <f t="shared" si="11"/>
        <v>0</v>
      </c>
      <c r="E42" s="4">
        <f t="shared" si="6"/>
        <v>0</v>
      </c>
      <c r="F42" s="5"/>
      <c r="G42" s="4">
        <f t="shared" si="7"/>
        <v>0</v>
      </c>
      <c r="H42" s="4">
        <f t="shared" si="8"/>
        <v>0</v>
      </c>
      <c r="I42" s="4">
        <f t="shared" si="9"/>
        <v>0</v>
      </c>
      <c r="J42" s="4">
        <f t="shared" si="10"/>
        <v>0</v>
      </c>
    </row>
    <row r="43" spans="1:10" x14ac:dyDescent="0.2">
      <c r="A43" s="2"/>
      <c r="B43" s="138" t="s">
        <v>19</v>
      </c>
      <c r="C43" s="4">
        <v>130</v>
      </c>
      <c r="D43" s="125">
        <f t="shared" si="11"/>
        <v>0</v>
      </c>
      <c r="E43" s="4">
        <f t="shared" si="6"/>
        <v>0</v>
      </c>
      <c r="F43" s="5"/>
      <c r="G43" s="4">
        <f t="shared" si="7"/>
        <v>0</v>
      </c>
      <c r="H43" s="4">
        <f t="shared" si="8"/>
        <v>0</v>
      </c>
      <c r="I43" s="4">
        <f t="shared" si="9"/>
        <v>0</v>
      </c>
      <c r="J43" s="4">
        <f t="shared" si="10"/>
        <v>0</v>
      </c>
    </row>
    <row r="44" spans="1:10" x14ac:dyDescent="0.2">
      <c r="A44" s="2"/>
      <c r="B44" s="138" t="s">
        <v>20</v>
      </c>
      <c r="C44" s="4">
        <v>130</v>
      </c>
      <c r="D44" s="125">
        <f t="shared" si="11"/>
        <v>0</v>
      </c>
      <c r="E44" s="4">
        <f t="shared" si="6"/>
        <v>0</v>
      </c>
      <c r="F44" s="5"/>
      <c r="G44" s="4">
        <f t="shared" si="7"/>
        <v>0</v>
      </c>
      <c r="H44" s="4">
        <f t="shared" si="8"/>
        <v>0</v>
      </c>
      <c r="I44" s="4">
        <f t="shared" si="9"/>
        <v>0</v>
      </c>
      <c r="J44" s="4">
        <f t="shared" si="10"/>
        <v>0</v>
      </c>
    </row>
    <row r="45" spans="1:10" x14ac:dyDescent="0.2">
      <c r="A45" s="2"/>
      <c r="B45" s="138" t="s">
        <v>21</v>
      </c>
      <c r="C45" s="4">
        <v>130</v>
      </c>
      <c r="D45" s="125">
        <f t="shared" si="11"/>
        <v>0</v>
      </c>
      <c r="E45" s="4">
        <f t="shared" si="6"/>
        <v>0</v>
      </c>
      <c r="F45" s="5"/>
      <c r="G45" s="4">
        <f t="shared" si="7"/>
        <v>0</v>
      </c>
      <c r="H45" s="4">
        <f t="shared" si="8"/>
        <v>0</v>
      </c>
      <c r="I45" s="4">
        <f t="shared" si="9"/>
        <v>0</v>
      </c>
      <c r="J45" s="4">
        <f t="shared" si="10"/>
        <v>0</v>
      </c>
    </row>
    <row r="46" spans="1:10" ht="6.75" customHeight="1" thickBot="1" x14ac:dyDescent="0.25">
      <c r="A46" s="27"/>
      <c r="B46" s="139"/>
      <c r="C46" s="28"/>
      <c r="D46" s="135"/>
      <c r="E46" s="28"/>
      <c r="F46" s="4"/>
      <c r="G46" s="28"/>
      <c r="H46" s="28"/>
      <c r="I46" s="28"/>
      <c r="J46" s="28"/>
    </row>
    <row r="47" spans="1:10" ht="8.4499999999999993" customHeight="1" x14ac:dyDescent="0.2">
      <c r="A47" s="6"/>
      <c r="B47" s="144"/>
      <c r="C47" s="4"/>
      <c r="D47" s="125"/>
      <c r="E47" s="4"/>
      <c r="F47" s="5"/>
      <c r="G47" s="6"/>
      <c r="H47" s="6"/>
      <c r="I47" s="6"/>
      <c r="J47" s="6"/>
    </row>
    <row r="48" spans="1:10" x14ac:dyDescent="0.2">
      <c r="A48" s="2" t="s">
        <v>22</v>
      </c>
      <c r="B48" s="138" t="s">
        <v>15</v>
      </c>
      <c r="C48" s="4">
        <v>235</v>
      </c>
      <c r="D48" s="125">
        <f>COUNTIF($D$8:$D$12,B48)</f>
        <v>0</v>
      </c>
      <c r="E48" s="4">
        <f t="shared" ref="E48:E54" si="12">SUM(C48*D48)</f>
        <v>0</v>
      </c>
      <c r="F48" s="5"/>
      <c r="G48" s="4">
        <f t="shared" ref="G48:G54" si="13">E48/4</f>
        <v>0</v>
      </c>
      <c r="H48" s="4">
        <f t="shared" ref="H48:H54" si="14">E48/4</f>
        <v>0</v>
      </c>
      <c r="I48" s="4">
        <f t="shared" ref="I48:I54" si="15">E48/4</f>
        <v>0</v>
      </c>
      <c r="J48" s="4">
        <f t="shared" ref="J48:J54" si="16">E48/4</f>
        <v>0</v>
      </c>
    </row>
    <row r="49" spans="1:10" x14ac:dyDescent="0.2">
      <c r="A49" s="2"/>
      <c r="B49" s="138" t="s">
        <v>16</v>
      </c>
      <c r="C49" s="4">
        <v>235</v>
      </c>
      <c r="D49" s="125">
        <f t="shared" ref="D49:D54" si="17">COUNTIF($D$8:$D$12,B49)</f>
        <v>0</v>
      </c>
      <c r="E49" s="4">
        <f t="shared" si="12"/>
        <v>0</v>
      </c>
      <c r="F49" s="5"/>
      <c r="G49" s="4">
        <f t="shared" si="13"/>
        <v>0</v>
      </c>
      <c r="H49" s="4">
        <f t="shared" si="14"/>
        <v>0</v>
      </c>
      <c r="I49" s="4">
        <f t="shared" si="15"/>
        <v>0</v>
      </c>
      <c r="J49" s="4">
        <f t="shared" si="16"/>
        <v>0</v>
      </c>
    </row>
    <row r="50" spans="1:10" x14ac:dyDescent="0.2">
      <c r="A50" s="2"/>
      <c r="B50" s="138" t="s">
        <v>4</v>
      </c>
      <c r="C50" s="4">
        <v>235</v>
      </c>
      <c r="D50" s="125">
        <f t="shared" si="17"/>
        <v>0</v>
      </c>
      <c r="E50" s="4">
        <f t="shared" si="12"/>
        <v>0</v>
      </c>
      <c r="F50" s="5"/>
      <c r="G50" s="4">
        <f t="shared" si="13"/>
        <v>0</v>
      </c>
      <c r="H50" s="4">
        <f t="shared" si="14"/>
        <v>0</v>
      </c>
      <c r="I50" s="4">
        <f t="shared" si="15"/>
        <v>0</v>
      </c>
      <c r="J50" s="4">
        <f t="shared" si="16"/>
        <v>0</v>
      </c>
    </row>
    <row r="51" spans="1:10" x14ac:dyDescent="0.2">
      <c r="A51" s="2"/>
      <c r="B51" s="138" t="s">
        <v>18</v>
      </c>
      <c r="C51" s="4">
        <v>235</v>
      </c>
      <c r="D51" s="125">
        <f t="shared" si="17"/>
        <v>0</v>
      </c>
      <c r="E51" s="4">
        <f t="shared" si="12"/>
        <v>0</v>
      </c>
      <c r="F51" s="5"/>
      <c r="G51" s="4">
        <f t="shared" si="13"/>
        <v>0</v>
      </c>
      <c r="H51" s="4">
        <f t="shared" si="14"/>
        <v>0</v>
      </c>
      <c r="I51" s="4">
        <f t="shared" si="15"/>
        <v>0</v>
      </c>
      <c r="J51" s="4">
        <f t="shared" si="16"/>
        <v>0</v>
      </c>
    </row>
    <row r="52" spans="1:10" x14ac:dyDescent="0.2">
      <c r="A52" s="2"/>
      <c r="B52" s="138" t="s">
        <v>19</v>
      </c>
      <c r="C52" s="4">
        <v>235</v>
      </c>
      <c r="D52" s="125">
        <f t="shared" si="17"/>
        <v>0</v>
      </c>
      <c r="E52" s="4">
        <f t="shared" si="12"/>
        <v>0</v>
      </c>
      <c r="F52" s="5"/>
      <c r="G52" s="4">
        <f t="shared" si="13"/>
        <v>0</v>
      </c>
      <c r="H52" s="4">
        <f t="shared" si="14"/>
        <v>0</v>
      </c>
      <c r="I52" s="4">
        <f t="shared" si="15"/>
        <v>0</v>
      </c>
      <c r="J52" s="4">
        <f t="shared" si="16"/>
        <v>0</v>
      </c>
    </row>
    <row r="53" spans="1:10" x14ac:dyDescent="0.2">
      <c r="A53" s="2"/>
      <c r="B53" s="138" t="s">
        <v>20</v>
      </c>
      <c r="C53" s="4">
        <v>235</v>
      </c>
      <c r="D53" s="125">
        <f t="shared" si="17"/>
        <v>0</v>
      </c>
      <c r="E53" s="4">
        <f t="shared" si="12"/>
        <v>0</v>
      </c>
      <c r="F53" s="5"/>
      <c r="G53" s="4">
        <f t="shared" si="13"/>
        <v>0</v>
      </c>
      <c r="H53" s="4">
        <f t="shared" si="14"/>
        <v>0</v>
      </c>
      <c r="I53" s="4">
        <f t="shared" si="15"/>
        <v>0</v>
      </c>
      <c r="J53" s="4">
        <f t="shared" si="16"/>
        <v>0</v>
      </c>
    </row>
    <row r="54" spans="1:10" x14ac:dyDescent="0.2">
      <c r="A54" s="2"/>
      <c r="B54" s="138" t="s">
        <v>21</v>
      </c>
      <c r="C54" s="4">
        <v>235</v>
      </c>
      <c r="D54" s="125">
        <f t="shared" si="17"/>
        <v>0</v>
      </c>
      <c r="E54" s="4">
        <f t="shared" si="12"/>
        <v>0</v>
      </c>
      <c r="F54" s="5"/>
      <c r="G54" s="4">
        <f t="shared" si="13"/>
        <v>0</v>
      </c>
      <c r="H54" s="4">
        <f t="shared" si="14"/>
        <v>0</v>
      </c>
      <c r="I54" s="4">
        <f t="shared" si="15"/>
        <v>0</v>
      </c>
      <c r="J54" s="4">
        <f t="shared" si="16"/>
        <v>0</v>
      </c>
    </row>
    <row r="55" spans="1:10" ht="15.75" thickBot="1" x14ac:dyDescent="0.25">
      <c r="A55" s="27"/>
      <c r="B55" s="139"/>
      <c r="C55" s="28"/>
      <c r="D55" s="135"/>
      <c r="E55" s="28"/>
      <c r="F55" s="4"/>
      <c r="G55" s="31"/>
      <c r="H55" s="31"/>
      <c r="I55" s="31"/>
      <c r="J55" s="31"/>
    </row>
    <row r="56" spans="1:10" ht="3.75" customHeight="1" x14ac:dyDescent="0.2">
      <c r="A56" s="29"/>
      <c r="B56" s="145"/>
      <c r="C56" s="30"/>
      <c r="D56" s="141"/>
      <c r="E56" s="30"/>
      <c r="F56" s="5"/>
      <c r="G56" s="26"/>
      <c r="H56" s="26"/>
      <c r="I56" s="26"/>
      <c r="J56" s="26"/>
    </row>
    <row r="57" spans="1:10" x14ac:dyDescent="0.2">
      <c r="A57" s="2" t="s">
        <v>23</v>
      </c>
      <c r="B57" s="146" t="s">
        <v>18</v>
      </c>
      <c r="C57" s="4">
        <v>450</v>
      </c>
      <c r="D57" s="125">
        <f>COUNTIF($D$8:$D$12,B57)</f>
        <v>0</v>
      </c>
      <c r="E57" s="4">
        <f t="shared" ref="E57:E63" si="18">C57*D57</f>
        <v>0</v>
      </c>
      <c r="F57" s="5"/>
      <c r="G57" s="4">
        <f>E57/4</f>
        <v>0</v>
      </c>
      <c r="H57" s="4">
        <f>E57/4</f>
        <v>0</v>
      </c>
      <c r="I57" s="4">
        <f>E57/4</f>
        <v>0</v>
      </c>
      <c r="J57" s="4">
        <f>E57/4</f>
        <v>0</v>
      </c>
    </row>
    <row r="58" spans="1:10" x14ac:dyDescent="0.2">
      <c r="A58" s="154" t="s">
        <v>48</v>
      </c>
      <c r="B58" s="146" t="s">
        <v>19</v>
      </c>
      <c r="C58" s="4">
        <v>450</v>
      </c>
      <c r="D58" s="125">
        <f t="shared" ref="D58" si="19">COUNTIF($D$8:$D$12,B58)</f>
        <v>0</v>
      </c>
      <c r="E58" s="4">
        <f t="shared" ref="E58" si="20">C58*D58</f>
        <v>0</v>
      </c>
      <c r="F58" s="5"/>
      <c r="G58" s="4">
        <f>E58/4</f>
        <v>0</v>
      </c>
      <c r="H58" s="4">
        <f>E58/4</f>
        <v>0</v>
      </c>
      <c r="I58" s="4">
        <f>E58/4</f>
        <v>0</v>
      </c>
      <c r="J58" s="4">
        <f>E58/4</f>
        <v>0</v>
      </c>
    </row>
    <row r="59" spans="1:10" x14ac:dyDescent="0.2">
      <c r="A59" s="2"/>
      <c r="B59" s="146" t="s">
        <v>20</v>
      </c>
      <c r="C59" s="4">
        <v>450</v>
      </c>
      <c r="D59" s="125">
        <f t="shared" ref="D59:D63" si="21">COUNTIF($D$8:$D$12,B59)</f>
        <v>0</v>
      </c>
      <c r="E59" s="4">
        <f t="shared" si="18"/>
        <v>0</v>
      </c>
      <c r="F59" s="5"/>
      <c r="G59" s="4">
        <f>E59/4</f>
        <v>0</v>
      </c>
      <c r="H59" s="4">
        <f>E59/4</f>
        <v>0</v>
      </c>
      <c r="I59" s="4">
        <f>E59/4</f>
        <v>0</v>
      </c>
      <c r="J59" s="4">
        <f>E59/4</f>
        <v>0</v>
      </c>
    </row>
    <row r="60" spans="1:10" s="111" customFormat="1" ht="18.75" customHeight="1" thickBot="1" x14ac:dyDescent="0.25">
      <c r="A60" s="108"/>
      <c r="B60" s="147" t="s">
        <v>21</v>
      </c>
      <c r="C60" s="148">
        <v>450</v>
      </c>
      <c r="D60" s="163">
        <f t="shared" si="21"/>
        <v>0</v>
      </c>
      <c r="E60" s="109">
        <f t="shared" si="18"/>
        <v>0</v>
      </c>
      <c r="F60" s="110"/>
      <c r="G60" s="109">
        <f>E60/4</f>
        <v>0</v>
      </c>
      <c r="H60" s="109">
        <f>E60/4</f>
        <v>0</v>
      </c>
      <c r="I60" s="109">
        <f>E60/4</f>
        <v>0</v>
      </c>
      <c r="J60" s="109">
        <f>E60/4</f>
        <v>0</v>
      </c>
    </row>
    <row r="61" spans="1:10" ht="18" customHeight="1" x14ac:dyDescent="0.2">
      <c r="A61" s="2" t="s">
        <v>24</v>
      </c>
      <c r="B61" s="149" t="s">
        <v>19</v>
      </c>
      <c r="C61" s="30">
        <v>130</v>
      </c>
      <c r="D61" s="26">
        <f t="shared" si="21"/>
        <v>0</v>
      </c>
      <c r="E61" s="30">
        <f t="shared" si="18"/>
        <v>0</v>
      </c>
      <c r="F61" s="5"/>
      <c r="G61" s="4">
        <v>0</v>
      </c>
      <c r="H61" s="4">
        <f>E61</f>
        <v>0</v>
      </c>
      <c r="I61" s="4">
        <v>0</v>
      </c>
      <c r="J61" s="4">
        <v>0</v>
      </c>
    </row>
    <row r="62" spans="1:10" x14ac:dyDescent="0.2">
      <c r="A62" s="196" t="s">
        <v>46</v>
      </c>
      <c r="B62" s="150" t="s">
        <v>20</v>
      </c>
      <c r="C62" s="4">
        <v>295</v>
      </c>
      <c r="D62" s="6">
        <f t="shared" si="21"/>
        <v>0</v>
      </c>
      <c r="E62" s="4">
        <f t="shared" si="18"/>
        <v>0</v>
      </c>
      <c r="F62" s="5"/>
      <c r="G62" s="4">
        <f>E62</f>
        <v>0</v>
      </c>
      <c r="H62" s="4">
        <v>0</v>
      </c>
      <c r="I62" s="4">
        <v>0</v>
      </c>
      <c r="J62" s="4">
        <v>0</v>
      </c>
    </row>
    <row r="63" spans="1:10" ht="15.75" customHeight="1" thickBot="1" x14ac:dyDescent="0.25">
      <c r="A63" s="197"/>
      <c r="B63" s="151" t="s">
        <v>21</v>
      </c>
      <c r="C63" s="112">
        <v>295</v>
      </c>
      <c r="D63" s="164">
        <f t="shared" si="21"/>
        <v>0</v>
      </c>
      <c r="E63" s="112">
        <f t="shared" si="18"/>
        <v>0</v>
      </c>
      <c r="F63" s="4"/>
      <c r="G63" s="112">
        <f>E63</f>
        <v>0</v>
      </c>
      <c r="H63" s="112">
        <v>0</v>
      </c>
      <c r="I63" s="112">
        <v>0</v>
      </c>
      <c r="J63" s="112">
        <v>0</v>
      </c>
    </row>
    <row r="64" spans="1:10" s="42" customFormat="1" ht="25.7" customHeight="1" thickTop="1" thickBot="1" x14ac:dyDescent="0.25">
      <c r="A64" s="51"/>
      <c r="B64" s="186" t="s">
        <v>66</v>
      </c>
      <c r="C64" s="187"/>
      <c r="D64" s="188"/>
      <c r="E64" s="52">
        <f>SUM(E16:E63)</f>
        <v>0</v>
      </c>
      <c r="F64" s="44"/>
      <c r="G64" s="52">
        <f>SUM(G16:G63)</f>
        <v>0</v>
      </c>
      <c r="H64" s="52">
        <f>SUM(H16:H63)</f>
        <v>0</v>
      </c>
      <c r="I64" s="52">
        <f>SUM(I16:I63)</f>
        <v>0</v>
      </c>
      <c r="J64" s="52">
        <f>SUM(J16:J63)</f>
        <v>0</v>
      </c>
    </row>
    <row r="65" spans="1:1223" s="34" customFormat="1" ht="39" customHeight="1" thickBot="1" x14ac:dyDescent="0.3">
      <c r="A65" s="33"/>
      <c r="B65" s="152"/>
      <c r="C65" s="153"/>
      <c r="D65" s="153"/>
      <c r="E65" s="23"/>
      <c r="F65" s="23"/>
      <c r="G65" s="23"/>
      <c r="H65" s="23"/>
      <c r="I65" s="23"/>
      <c r="J65" s="23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  <c r="IW65" s="7"/>
      <c r="IX65" s="7"/>
      <c r="IY65" s="7"/>
      <c r="IZ65" s="7"/>
      <c r="JA65" s="7"/>
      <c r="JB65" s="7"/>
      <c r="JC65" s="7"/>
      <c r="JD65" s="7"/>
      <c r="JE65" s="7"/>
      <c r="JF65" s="7"/>
      <c r="JG65" s="7"/>
      <c r="JH65" s="7"/>
      <c r="JI65" s="7"/>
      <c r="JJ65" s="7"/>
      <c r="JK65" s="7"/>
      <c r="JL65" s="7"/>
      <c r="JM65" s="7"/>
      <c r="JN65" s="7"/>
      <c r="JO65" s="7"/>
      <c r="JP65" s="7"/>
      <c r="JQ65" s="7"/>
      <c r="JR65" s="7"/>
      <c r="JS65" s="7"/>
      <c r="JT65" s="7"/>
      <c r="JU65" s="7"/>
      <c r="JV65" s="7"/>
      <c r="JW65" s="7"/>
      <c r="JX65" s="7"/>
      <c r="JY65" s="7"/>
      <c r="JZ65" s="7"/>
      <c r="KA65" s="7"/>
      <c r="KB65" s="7"/>
      <c r="KC65" s="7"/>
      <c r="KD65" s="7"/>
      <c r="KE65" s="7"/>
      <c r="KF65" s="7"/>
      <c r="KG65" s="7"/>
      <c r="KH65" s="7"/>
      <c r="KI65" s="7"/>
      <c r="KJ65" s="7"/>
      <c r="KK65" s="7"/>
      <c r="KL65" s="7"/>
      <c r="KM65" s="7"/>
      <c r="KN65" s="7"/>
      <c r="KO65" s="7"/>
      <c r="KP65" s="7"/>
      <c r="KQ65" s="7"/>
      <c r="KR65" s="7"/>
      <c r="KS65" s="7"/>
      <c r="KT65" s="7"/>
      <c r="KU65" s="7"/>
      <c r="KV65" s="7"/>
      <c r="KW65" s="7"/>
      <c r="KX65" s="7"/>
      <c r="KY65" s="7"/>
      <c r="KZ65" s="7"/>
      <c r="LA65" s="7"/>
      <c r="LB65" s="7"/>
      <c r="LC65" s="7"/>
      <c r="LD65" s="7"/>
      <c r="LE65" s="7"/>
      <c r="LF65" s="7"/>
      <c r="LG65" s="7"/>
      <c r="LH65" s="7"/>
      <c r="LI65" s="7"/>
      <c r="LJ65" s="7"/>
      <c r="LK65" s="7"/>
      <c r="LL65" s="7"/>
      <c r="LM65" s="7"/>
      <c r="LN65" s="7"/>
      <c r="LO65" s="7"/>
      <c r="LP65" s="7"/>
      <c r="LQ65" s="7"/>
      <c r="LR65" s="7"/>
      <c r="LS65" s="7"/>
      <c r="LT65" s="7"/>
      <c r="LU65" s="7"/>
      <c r="LV65" s="7"/>
      <c r="LW65" s="7"/>
      <c r="LX65" s="7"/>
      <c r="LY65" s="7"/>
      <c r="LZ65" s="7"/>
      <c r="MA65" s="7"/>
      <c r="MB65" s="7"/>
      <c r="MC65" s="7"/>
      <c r="MD65" s="7"/>
      <c r="ME65" s="7"/>
      <c r="MF65" s="7"/>
      <c r="MG65" s="7"/>
      <c r="MH65" s="7"/>
      <c r="MI65" s="7"/>
      <c r="MJ65" s="7"/>
      <c r="MK65" s="7"/>
      <c r="ML65" s="7"/>
      <c r="MM65" s="7"/>
      <c r="MN65" s="7"/>
      <c r="MO65" s="7"/>
      <c r="MP65" s="7"/>
      <c r="MQ65" s="7"/>
      <c r="MR65" s="7"/>
      <c r="MS65" s="7"/>
      <c r="MT65" s="7"/>
      <c r="MU65" s="7"/>
      <c r="MV65" s="7"/>
      <c r="MW65" s="7"/>
      <c r="MX65" s="7"/>
      <c r="MY65" s="7"/>
      <c r="MZ65" s="7"/>
      <c r="NA65" s="7"/>
      <c r="NB65" s="7"/>
      <c r="NC65" s="7"/>
      <c r="ND65" s="7"/>
      <c r="NE65" s="7"/>
      <c r="NF65" s="7"/>
      <c r="NG65" s="7"/>
      <c r="NH65" s="7"/>
      <c r="NI65" s="7"/>
      <c r="NJ65" s="7"/>
      <c r="NK65" s="7"/>
      <c r="NL65" s="7"/>
      <c r="NM65" s="7"/>
      <c r="NN65" s="7"/>
      <c r="NO65" s="7"/>
      <c r="NP65" s="7"/>
      <c r="NQ65" s="7"/>
      <c r="NR65" s="7"/>
      <c r="NS65" s="7"/>
      <c r="NT65" s="7"/>
      <c r="NU65" s="7"/>
      <c r="NV65" s="7"/>
      <c r="NW65" s="7"/>
      <c r="NX65" s="7"/>
      <c r="NY65" s="7"/>
      <c r="NZ65" s="7"/>
      <c r="OA65" s="7"/>
      <c r="OB65" s="7"/>
      <c r="OC65" s="7"/>
      <c r="OD65" s="7"/>
      <c r="OE65" s="7"/>
      <c r="OF65" s="7"/>
      <c r="OG65" s="7"/>
      <c r="OH65" s="7"/>
      <c r="OI65" s="7"/>
      <c r="OJ65" s="7"/>
      <c r="OK65" s="7"/>
      <c r="OL65" s="7"/>
      <c r="OM65" s="7"/>
      <c r="ON65" s="7"/>
      <c r="OO65" s="7"/>
      <c r="OP65" s="7"/>
      <c r="OQ65" s="7"/>
      <c r="OR65" s="7"/>
      <c r="OS65" s="7"/>
      <c r="OT65" s="7"/>
      <c r="OU65" s="7"/>
      <c r="OV65" s="7"/>
      <c r="OW65" s="7"/>
      <c r="OX65" s="7"/>
      <c r="OY65" s="7"/>
      <c r="OZ65" s="7"/>
      <c r="PA65" s="7"/>
      <c r="PB65" s="7"/>
      <c r="PC65" s="7"/>
      <c r="PD65" s="7"/>
      <c r="PE65" s="7"/>
      <c r="PF65" s="7"/>
      <c r="PG65" s="7"/>
      <c r="PH65" s="7"/>
      <c r="PI65" s="7"/>
      <c r="PJ65" s="7"/>
      <c r="PK65" s="7"/>
      <c r="PL65" s="7"/>
      <c r="PM65" s="7"/>
      <c r="PN65" s="7"/>
      <c r="PO65" s="7"/>
      <c r="PP65" s="7"/>
      <c r="PQ65" s="7"/>
      <c r="PR65" s="7"/>
      <c r="PS65" s="7"/>
      <c r="PT65" s="7"/>
      <c r="PU65" s="7"/>
      <c r="PV65" s="7"/>
      <c r="PW65" s="7"/>
      <c r="PX65" s="7"/>
      <c r="PY65" s="7"/>
      <c r="PZ65" s="7"/>
      <c r="QA65" s="7"/>
      <c r="QB65" s="7"/>
      <c r="QC65" s="7"/>
      <c r="QD65" s="7"/>
      <c r="QE65" s="7"/>
      <c r="QF65" s="7"/>
      <c r="QG65" s="7"/>
      <c r="QH65" s="7"/>
      <c r="QI65" s="7"/>
      <c r="QJ65" s="7"/>
      <c r="QK65" s="7"/>
      <c r="QL65" s="7"/>
      <c r="QM65" s="7"/>
      <c r="QN65" s="7"/>
      <c r="QO65" s="7"/>
      <c r="QP65" s="7"/>
      <c r="QQ65" s="7"/>
      <c r="QR65" s="7"/>
      <c r="QS65" s="7"/>
      <c r="QT65" s="7"/>
      <c r="QU65" s="7"/>
      <c r="QV65" s="7"/>
      <c r="QW65" s="7"/>
      <c r="QX65" s="7"/>
      <c r="QY65" s="7"/>
      <c r="QZ65" s="7"/>
      <c r="RA65" s="7"/>
      <c r="RB65" s="7"/>
      <c r="RC65" s="7"/>
      <c r="RD65" s="7"/>
      <c r="RE65" s="7"/>
      <c r="RF65" s="7"/>
      <c r="RG65" s="7"/>
      <c r="RH65" s="7"/>
      <c r="RI65" s="7"/>
      <c r="RJ65" s="7"/>
      <c r="RK65" s="7"/>
      <c r="RL65" s="7"/>
      <c r="RM65" s="7"/>
      <c r="RN65" s="7"/>
      <c r="RO65" s="7"/>
      <c r="RP65" s="7"/>
      <c r="RQ65" s="7"/>
      <c r="RR65" s="7"/>
      <c r="RS65" s="7"/>
      <c r="RT65" s="7"/>
      <c r="RU65" s="7"/>
      <c r="RV65" s="7"/>
      <c r="RW65" s="7"/>
      <c r="RX65" s="7"/>
      <c r="RY65" s="7"/>
      <c r="RZ65" s="7"/>
      <c r="SA65" s="7"/>
      <c r="SB65" s="7"/>
      <c r="SC65" s="7"/>
      <c r="SD65" s="7"/>
      <c r="SE65" s="7"/>
      <c r="SF65" s="7"/>
      <c r="SG65" s="7"/>
      <c r="SH65" s="7"/>
      <c r="SI65" s="7"/>
      <c r="SJ65" s="7"/>
      <c r="SK65" s="7"/>
      <c r="SL65" s="7"/>
      <c r="SM65" s="7"/>
      <c r="SN65" s="7"/>
      <c r="SO65" s="7"/>
      <c r="SP65" s="7"/>
      <c r="SQ65" s="7"/>
      <c r="SR65" s="7"/>
      <c r="SS65" s="7"/>
      <c r="ST65" s="7"/>
      <c r="SU65" s="7"/>
      <c r="SV65" s="7"/>
      <c r="SW65" s="7"/>
      <c r="SX65" s="7"/>
      <c r="SY65" s="7"/>
      <c r="SZ65" s="7"/>
      <c r="TA65" s="7"/>
      <c r="TB65" s="7"/>
      <c r="TC65" s="7"/>
      <c r="TD65" s="7"/>
      <c r="TE65" s="7"/>
      <c r="TF65" s="7"/>
      <c r="TG65" s="7"/>
      <c r="TH65" s="7"/>
      <c r="TI65" s="7"/>
      <c r="TJ65" s="7"/>
      <c r="TK65" s="7"/>
      <c r="TL65" s="7"/>
      <c r="TM65" s="7"/>
      <c r="TN65" s="7"/>
      <c r="TO65" s="7"/>
      <c r="TP65" s="7"/>
      <c r="TQ65" s="7"/>
      <c r="TR65" s="7"/>
      <c r="TS65" s="7"/>
      <c r="TT65" s="7"/>
      <c r="TU65" s="7"/>
      <c r="TV65" s="7"/>
      <c r="TW65" s="7"/>
      <c r="TX65" s="7"/>
      <c r="TY65" s="7"/>
      <c r="TZ65" s="7"/>
      <c r="UA65" s="7"/>
      <c r="UB65" s="7"/>
      <c r="UC65" s="7"/>
      <c r="UD65" s="7"/>
      <c r="UE65" s="7"/>
      <c r="UF65" s="7"/>
      <c r="UG65" s="7"/>
      <c r="UH65" s="7"/>
      <c r="UI65" s="7"/>
      <c r="UJ65" s="7"/>
      <c r="UK65" s="7"/>
      <c r="UL65" s="7"/>
      <c r="UM65" s="7"/>
      <c r="UN65" s="7"/>
      <c r="UO65" s="7"/>
      <c r="UP65" s="7"/>
      <c r="UQ65" s="7"/>
      <c r="UR65" s="7"/>
      <c r="US65" s="7"/>
      <c r="UT65" s="7"/>
      <c r="UU65" s="7"/>
      <c r="UV65" s="7"/>
      <c r="UW65" s="7"/>
      <c r="UX65" s="7"/>
      <c r="UY65" s="7"/>
      <c r="UZ65" s="7"/>
      <c r="VA65" s="7"/>
      <c r="VB65" s="7"/>
      <c r="VC65" s="7"/>
      <c r="VD65" s="7"/>
      <c r="VE65" s="7"/>
      <c r="VF65" s="7"/>
      <c r="VG65" s="7"/>
      <c r="VH65" s="7"/>
      <c r="VI65" s="7"/>
      <c r="VJ65" s="7"/>
      <c r="VK65" s="7"/>
      <c r="VL65" s="7"/>
      <c r="VM65" s="7"/>
      <c r="VN65" s="7"/>
      <c r="VO65" s="7"/>
      <c r="VP65" s="7"/>
      <c r="VQ65" s="7"/>
      <c r="VR65" s="7"/>
      <c r="VS65" s="7"/>
      <c r="VT65" s="7"/>
      <c r="VU65" s="7"/>
      <c r="VV65" s="7"/>
      <c r="VW65" s="7"/>
      <c r="VX65" s="7"/>
      <c r="VY65" s="7"/>
      <c r="VZ65" s="7"/>
      <c r="WA65" s="7"/>
      <c r="WB65" s="7"/>
      <c r="WC65" s="7"/>
      <c r="WD65" s="7"/>
      <c r="WE65" s="7"/>
      <c r="WF65" s="7"/>
      <c r="WG65" s="7"/>
      <c r="WH65" s="7"/>
      <c r="WI65" s="7"/>
      <c r="WJ65" s="7"/>
      <c r="WK65" s="7"/>
      <c r="WL65" s="7"/>
      <c r="WM65" s="7"/>
      <c r="WN65" s="7"/>
      <c r="WO65" s="7"/>
      <c r="WP65" s="7"/>
      <c r="WQ65" s="7"/>
      <c r="WR65" s="7"/>
      <c r="WS65" s="7"/>
      <c r="WT65" s="7"/>
      <c r="WU65" s="7"/>
      <c r="WV65" s="7"/>
      <c r="WW65" s="7"/>
      <c r="WX65" s="7"/>
      <c r="WY65" s="7"/>
      <c r="WZ65" s="7"/>
      <c r="XA65" s="7"/>
      <c r="XB65" s="7"/>
      <c r="XC65" s="7"/>
      <c r="XD65" s="7"/>
      <c r="XE65" s="7"/>
      <c r="XF65" s="7"/>
      <c r="XG65" s="7"/>
      <c r="XH65" s="7"/>
      <c r="XI65" s="7"/>
      <c r="XJ65" s="7"/>
      <c r="XK65" s="7"/>
      <c r="XL65" s="7"/>
      <c r="XM65" s="7"/>
      <c r="XN65" s="7"/>
      <c r="XO65" s="7"/>
      <c r="XP65" s="7"/>
      <c r="XQ65" s="7"/>
      <c r="XR65" s="7"/>
      <c r="XS65" s="7"/>
      <c r="XT65" s="7"/>
      <c r="XU65" s="7"/>
      <c r="XV65" s="7"/>
      <c r="XW65" s="7"/>
      <c r="XX65" s="7"/>
      <c r="XY65" s="7"/>
      <c r="XZ65" s="7"/>
      <c r="YA65" s="7"/>
      <c r="YB65" s="7"/>
      <c r="YC65" s="7"/>
      <c r="YD65" s="7"/>
      <c r="YE65" s="7"/>
      <c r="YF65" s="7"/>
      <c r="YG65" s="7"/>
      <c r="YH65" s="7"/>
      <c r="YI65" s="7"/>
      <c r="YJ65" s="7"/>
      <c r="YK65" s="7"/>
      <c r="YL65" s="7"/>
      <c r="YM65" s="7"/>
      <c r="YN65" s="7"/>
      <c r="YO65" s="7"/>
      <c r="YP65" s="7"/>
      <c r="YQ65" s="7"/>
      <c r="YR65" s="7"/>
      <c r="YS65" s="7"/>
      <c r="YT65" s="7"/>
      <c r="YU65" s="7"/>
      <c r="YV65" s="7"/>
      <c r="YW65" s="7"/>
      <c r="YX65" s="7"/>
      <c r="YY65" s="7"/>
      <c r="YZ65" s="7"/>
      <c r="ZA65" s="7"/>
      <c r="ZB65" s="7"/>
      <c r="ZC65" s="7"/>
      <c r="ZD65" s="7"/>
      <c r="ZE65" s="7"/>
      <c r="ZF65" s="7"/>
      <c r="ZG65" s="7"/>
      <c r="ZH65" s="7"/>
      <c r="ZI65" s="7"/>
      <c r="ZJ65" s="7"/>
      <c r="ZK65" s="7"/>
      <c r="ZL65" s="7"/>
      <c r="ZM65" s="7"/>
      <c r="ZN65" s="7"/>
      <c r="ZO65" s="7"/>
      <c r="ZP65" s="7"/>
      <c r="ZQ65" s="7"/>
      <c r="ZR65" s="7"/>
      <c r="ZS65" s="7"/>
      <c r="ZT65" s="7"/>
      <c r="ZU65" s="7"/>
      <c r="ZV65" s="7"/>
      <c r="ZW65" s="7"/>
      <c r="ZX65" s="7"/>
      <c r="ZY65" s="7"/>
      <c r="ZZ65" s="7"/>
      <c r="AAA65" s="7"/>
      <c r="AAB65" s="7"/>
      <c r="AAC65" s="7"/>
      <c r="AAD65" s="7"/>
      <c r="AAE65" s="7"/>
      <c r="AAF65" s="7"/>
      <c r="AAG65" s="7"/>
      <c r="AAH65" s="7"/>
      <c r="AAI65" s="7"/>
      <c r="AAJ65" s="7"/>
      <c r="AAK65" s="7"/>
      <c r="AAL65" s="7"/>
      <c r="AAM65" s="7"/>
      <c r="AAN65" s="7"/>
      <c r="AAO65" s="7"/>
      <c r="AAP65" s="7"/>
      <c r="AAQ65" s="7"/>
      <c r="AAR65" s="7"/>
      <c r="AAS65" s="7"/>
      <c r="AAT65" s="7"/>
      <c r="AAU65" s="7"/>
      <c r="AAV65" s="7"/>
      <c r="AAW65" s="7"/>
      <c r="AAX65" s="7"/>
      <c r="AAY65" s="7"/>
      <c r="AAZ65" s="7"/>
      <c r="ABA65" s="7"/>
      <c r="ABB65" s="7"/>
      <c r="ABC65" s="7"/>
      <c r="ABD65" s="7"/>
      <c r="ABE65" s="7"/>
      <c r="ABF65" s="7"/>
      <c r="ABG65" s="7"/>
      <c r="ABH65" s="7"/>
      <c r="ABI65" s="7"/>
      <c r="ABJ65" s="7"/>
      <c r="ABK65" s="7"/>
      <c r="ABL65" s="7"/>
      <c r="ABM65" s="7"/>
      <c r="ABN65" s="7"/>
      <c r="ABO65" s="7"/>
      <c r="ABP65" s="7"/>
      <c r="ABQ65" s="7"/>
      <c r="ABR65" s="7"/>
      <c r="ABS65" s="7"/>
      <c r="ABT65" s="7"/>
      <c r="ABU65" s="7"/>
      <c r="ABV65" s="7"/>
      <c r="ABW65" s="7"/>
      <c r="ABX65" s="7"/>
      <c r="ABY65" s="7"/>
      <c r="ABZ65" s="7"/>
      <c r="ACA65" s="7"/>
      <c r="ACB65" s="7"/>
      <c r="ACC65" s="7"/>
      <c r="ACD65" s="7"/>
      <c r="ACE65" s="7"/>
      <c r="ACF65" s="7"/>
      <c r="ACG65" s="7"/>
      <c r="ACH65" s="7"/>
      <c r="ACI65" s="7"/>
      <c r="ACJ65" s="7"/>
      <c r="ACK65" s="7"/>
      <c r="ACL65" s="7"/>
      <c r="ACM65" s="7"/>
      <c r="ACN65" s="7"/>
      <c r="ACO65" s="7"/>
      <c r="ACP65" s="7"/>
      <c r="ACQ65" s="7"/>
      <c r="ACR65" s="7"/>
      <c r="ACS65" s="7"/>
      <c r="ACT65" s="7"/>
      <c r="ACU65" s="7"/>
      <c r="ACV65" s="7"/>
      <c r="ACW65" s="7"/>
      <c r="ACX65" s="7"/>
      <c r="ACY65" s="7"/>
      <c r="ACZ65" s="7"/>
      <c r="ADA65" s="7"/>
      <c r="ADB65" s="7"/>
      <c r="ADC65" s="7"/>
      <c r="ADD65" s="7"/>
      <c r="ADE65" s="7"/>
      <c r="ADF65" s="7"/>
      <c r="ADG65" s="7"/>
      <c r="ADH65" s="7"/>
      <c r="ADI65" s="7"/>
      <c r="ADJ65" s="7"/>
      <c r="ADK65" s="7"/>
      <c r="ADL65" s="7"/>
      <c r="ADM65" s="7"/>
      <c r="ADN65" s="7"/>
      <c r="ADO65" s="7"/>
      <c r="ADP65" s="7"/>
      <c r="ADQ65" s="7"/>
      <c r="ADR65" s="7"/>
      <c r="ADS65" s="7"/>
      <c r="ADT65" s="7"/>
      <c r="ADU65" s="7"/>
      <c r="ADV65" s="7"/>
      <c r="ADW65" s="7"/>
      <c r="ADX65" s="7"/>
      <c r="ADY65" s="7"/>
      <c r="ADZ65" s="7"/>
      <c r="AEA65" s="7"/>
      <c r="AEB65" s="7"/>
      <c r="AEC65" s="7"/>
      <c r="AED65" s="7"/>
      <c r="AEE65" s="7"/>
      <c r="AEF65" s="7"/>
      <c r="AEG65" s="7"/>
      <c r="AEH65" s="7"/>
      <c r="AEI65" s="7"/>
      <c r="AEJ65" s="7"/>
      <c r="AEK65" s="7"/>
      <c r="AEL65" s="7"/>
      <c r="AEM65" s="7"/>
      <c r="AEN65" s="7"/>
      <c r="AEO65" s="7"/>
      <c r="AEP65" s="7"/>
      <c r="AEQ65" s="7"/>
      <c r="AER65" s="7"/>
      <c r="AES65" s="7"/>
      <c r="AET65" s="7"/>
      <c r="AEU65" s="7"/>
      <c r="AEV65" s="7"/>
      <c r="AEW65" s="7"/>
      <c r="AEX65" s="7"/>
      <c r="AEY65" s="7"/>
      <c r="AEZ65" s="7"/>
      <c r="AFA65" s="7"/>
      <c r="AFB65" s="7"/>
      <c r="AFC65" s="7"/>
      <c r="AFD65" s="7"/>
      <c r="AFE65" s="7"/>
      <c r="AFF65" s="7"/>
      <c r="AFG65" s="7"/>
      <c r="AFH65" s="7"/>
      <c r="AFI65" s="7"/>
      <c r="AFJ65" s="7"/>
      <c r="AFK65" s="7"/>
      <c r="AFL65" s="7"/>
      <c r="AFM65" s="7"/>
      <c r="AFN65" s="7"/>
      <c r="AFO65" s="7"/>
      <c r="AFP65" s="7"/>
      <c r="AFQ65" s="7"/>
      <c r="AFR65" s="7"/>
      <c r="AFS65" s="7"/>
      <c r="AFT65" s="7"/>
      <c r="AFU65" s="7"/>
      <c r="AFV65" s="7"/>
      <c r="AFW65" s="7"/>
      <c r="AFX65" s="7"/>
      <c r="AFY65" s="7"/>
      <c r="AFZ65" s="7"/>
      <c r="AGA65" s="7"/>
      <c r="AGB65" s="7"/>
      <c r="AGC65" s="7"/>
      <c r="AGD65" s="7"/>
      <c r="AGE65" s="7"/>
      <c r="AGF65" s="7"/>
      <c r="AGG65" s="7"/>
      <c r="AGH65" s="7"/>
      <c r="AGI65" s="7"/>
      <c r="AGJ65" s="7"/>
      <c r="AGK65" s="7"/>
      <c r="AGL65" s="7"/>
      <c r="AGM65" s="7"/>
      <c r="AGN65" s="7"/>
      <c r="AGO65" s="7"/>
      <c r="AGP65" s="7"/>
      <c r="AGQ65" s="7"/>
      <c r="AGR65" s="7"/>
      <c r="AGS65" s="7"/>
      <c r="AGT65" s="7"/>
      <c r="AGU65" s="7"/>
      <c r="AGV65" s="7"/>
      <c r="AGW65" s="7"/>
      <c r="AGX65" s="7"/>
      <c r="AGY65" s="7"/>
      <c r="AGZ65" s="7"/>
      <c r="AHA65" s="7"/>
      <c r="AHB65" s="7"/>
      <c r="AHC65" s="7"/>
      <c r="AHD65" s="7"/>
      <c r="AHE65" s="7"/>
      <c r="AHF65" s="7"/>
      <c r="AHG65" s="7"/>
      <c r="AHH65" s="7"/>
      <c r="AHI65" s="7"/>
      <c r="AHJ65" s="7"/>
      <c r="AHK65" s="7"/>
      <c r="AHL65" s="7"/>
      <c r="AHM65" s="7"/>
      <c r="AHN65" s="7"/>
      <c r="AHO65" s="7"/>
      <c r="AHP65" s="7"/>
      <c r="AHQ65" s="7"/>
      <c r="AHR65" s="7"/>
      <c r="AHS65" s="7"/>
      <c r="AHT65" s="7"/>
      <c r="AHU65" s="7"/>
      <c r="AHV65" s="7"/>
      <c r="AHW65" s="7"/>
      <c r="AHX65" s="7"/>
      <c r="AHY65" s="7"/>
      <c r="AHZ65" s="7"/>
      <c r="AIA65" s="7"/>
      <c r="AIB65" s="7"/>
      <c r="AIC65" s="7"/>
      <c r="AID65" s="7"/>
      <c r="AIE65" s="7"/>
      <c r="AIF65" s="7"/>
      <c r="AIG65" s="7"/>
      <c r="AIH65" s="7"/>
      <c r="AII65" s="7"/>
      <c r="AIJ65" s="7"/>
      <c r="AIK65" s="7"/>
      <c r="AIL65" s="7"/>
      <c r="AIM65" s="7"/>
      <c r="AIN65" s="7"/>
      <c r="AIO65" s="7"/>
      <c r="AIP65" s="7"/>
      <c r="AIQ65" s="7"/>
      <c r="AIR65" s="7"/>
      <c r="AIS65" s="7"/>
      <c r="AIT65" s="7"/>
      <c r="AIU65" s="7"/>
      <c r="AIV65" s="7"/>
      <c r="AIW65" s="7"/>
      <c r="AIX65" s="7"/>
      <c r="AIY65" s="7"/>
      <c r="AIZ65" s="7"/>
      <c r="AJA65" s="7"/>
      <c r="AJB65" s="7"/>
      <c r="AJC65" s="7"/>
      <c r="AJD65" s="7"/>
      <c r="AJE65" s="7"/>
      <c r="AJF65" s="7"/>
      <c r="AJG65" s="7"/>
      <c r="AJH65" s="7"/>
      <c r="AJI65" s="7"/>
      <c r="AJJ65" s="7"/>
      <c r="AJK65" s="7"/>
      <c r="AJL65" s="7"/>
      <c r="AJM65" s="7"/>
      <c r="AJN65" s="7"/>
      <c r="AJO65" s="7"/>
      <c r="AJP65" s="7"/>
      <c r="AJQ65" s="7"/>
      <c r="AJR65" s="7"/>
      <c r="AJS65" s="7"/>
      <c r="AJT65" s="7"/>
      <c r="AJU65" s="7"/>
      <c r="AJV65" s="7"/>
      <c r="AJW65" s="7"/>
      <c r="AJX65" s="7"/>
      <c r="AJY65" s="7"/>
      <c r="AJZ65" s="7"/>
      <c r="AKA65" s="7"/>
      <c r="AKB65" s="7"/>
      <c r="AKC65" s="7"/>
      <c r="AKD65" s="7"/>
      <c r="AKE65" s="7"/>
      <c r="AKF65" s="7"/>
      <c r="AKG65" s="7"/>
      <c r="AKH65" s="7"/>
      <c r="AKI65" s="7"/>
      <c r="AKJ65" s="7"/>
      <c r="AKK65" s="7"/>
      <c r="AKL65" s="7"/>
      <c r="AKM65" s="7"/>
      <c r="AKN65" s="7"/>
      <c r="AKO65" s="7"/>
      <c r="AKP65" s="7"/>
      <c r="AKQ65" s="7"/>
      <c r="AKR65" s="7"/>
      <c r="AKS65" s="7"/>
      <c r="AKT65" s="7"/>
      <c r="AKU65" s="7"/>
      <c r="AKV65" s="7"/>
      <c r="AKW65" s="7"/>
      <c r="AKX65" s="7"/>
      <c r="AKY65" s="7"/>
      <c r="AKZ65" s="7"/>
      <c r="ALA65" s="7"/>
      <c r="ALB65" s="7"/>
      <c r="ALC65" s="7"/>
      <c r="ALD65" s="7"/>
      <c r="ALE65" s="7"/>
      <c r="ALF65" s="7"/>
      <c r="ALG65" s="7"/>
      <c r="ALH65" s="7"/>
      <c r="ALI65" s="7"/>
      <c r="ALJ65" s="7"/>
      <c r="ALK65" s="7"/>
      <c r="ALL65" s="7"/>
      <c r="ALM65" s="7"/>
      <c r="ALN65" s="7"/>
      <c r="ALO65" s="7"/>
      <c r="ALP65" s="7"/>
      <c r="ALQ65" s="7"/>
      <c r="ALR65" s="7"/>
      <c r="ALS65" s="7"/>
      <c r="ALT65" s="7"/>
      <c r="ALU65" s="7"/>
      <c r="ALV65" s="7"/>
      <c r="ALW65" s="7"/>
      <c r="ALX65" s="7"/>
      <c r="ALY65" s="7"/>
      <c r="ALZ65" s="7"/>
      <c r="AMA65" s="7"/>
      <c r="AMB65" s="7"/>
      <c r="AMC65" s="7"/>
      <c r="AMD65" s="7"/>
      <c r="AME65" s="7"/>
      <c r="AMF65" s="7"/>
      <c r="AMG65" s="7"/>
      <c r="AMH65" s="7"/>
      <c r="AMI65" s="7"/>
      <c r="AMJ65" s="7"/>
      <c r="AMK65" s="7"/>
      <c r="AML65" s="7"/>
      <c r="AMM65" s="7"/>
      <c r="AMN65" s="7"/>
      <c r="AMO65" s="7"/>
      <c r="AMP65" s="7"/>
      <c r="AMQ65" s="7"/>
      <c r="AMR65" s="7"/>
      <c r="AMS65" s="7"/>
      <c r="AMT65" s="7"/>
      <c r="AMU65" s="7"/>
      <c r="AMV65" s="7"/>
      <c r="AMW65" s="7"/>
      <c r="AMX65" s="7"/>
      <c r="AMY65" s="7"/>
      <c r="AMZ65" s="7"/>
      <c r="ANA65" s="7"/>
      <c r="ANB65" s="7"/>
      <c r="ANC65" s="7"/>
      <c r="AND65" s="7"/>
      <c r="ANE65" s="7"/>
      <c r="ANF65" s="7"/>
      <c r="ANG65" s="7"/>
      <c r="ANH65" s="7"/>
      <c r="ANI65" s="7"/>
      <c r="ANJ65" s="7"/>
      <c r="ANK65" s="7"/>
      <c r="ANL65" s="7"/>
      <c r="ANM65" s="7"/>
      <c r="ANN65" s="7"/>
      <c r="ANO65" s="7"/>
      <c r="ANP65" s="7"/>
      <c r="ANQ65" s="7"/>
      <c r="ANR65" s="7"/>
      <c r="ANS65" s="7"/>
      <c r="ANT65" s="7"/>
      <c r="ANU65" s="7"/>
      <c r="ANV65" s="7"/>
      <c r="ANW65" s="7"/>
      <c r="ANX65" s="7"/>
      <c r="ANY65" s="7"/>
      <c r="ANZ65" s="7"/>
      <c r="AOA65" s="7"/>
      <c r="AOB65" s="7"/>
      <c r="AOC65" s="7"/>
      <c r="AOD65" s="7"/>
      <c r="AOE65" s="7"/>
      <c r="AOF65" s="7"/>
      <c r="AOG65" s="7"/>
      <c r="AOH65" s="7"/>
      <c r="AOI65" s="7"/>
      <c r="AOJ65" s="7"/>
      <c r="AOK65" s="7"/>
      <c r="AOL65" s="7"/>
      <c r="AOM65" s="7"/>
      <c r="AON65" s="7"/>
      <c r="AOO65" s="7"/>
      <c r="AOP65" s="7"/>
      <c r="AOQ65" s="7"/>
      <c r="AOR65" s="7"/>
      <c r="AOS65" s="7"/>
      <c r="AOT65" s="7"/>
      <c r="AOU65" s="7"/>
      <c r="AOV65" s="7"/>
      <c r="AOW65" s="7"/>
      <c r="AOX65" s="7"/>
      <c r="AOY65" s="7"/>
      <c r="AOZ65" s="7"/>
      <c r="APA65" s="7"/>
      <c r="APB65" s="7"/>
      <c r="APC65" s="7"/>
      <c r="APD65" s="7"/>
      <c r="APE65" s="7"/>
      <c r="APF65" s="7"/>
      <c r="APG65" s="7"/>
      <c r="APH65" s="7"/>
      <c r="API65" s="7"/>
      <c r="APJ65" s="7"/>
      <c r="APK65" s="7"/>
      <c r="APL65" s="7"/>
      <c r="APM65" s="7"/>
      <c r="APN65" s="7"/>
      <c r="APO65" s="7"/>
      <c r="APP65" s="7"/>
      <c r="APQ65" s="7"/>
      <c r="APR65" s="7"/>
      <c r="APS65" s="7"/>
      <c r="APT65" s="7"/>
      <c r="APU65" s="7"/>
      <c r="APV65" s="7"/>
      <c r="APW65" s="7"/>
      <c r="APX65" s="7"/>
      <c r="APY65" s="7"/>
      <c r="APZ65" s="7"/>
      <c r="AQA65" s="7"/>
      <c r="AQB65" s="7"/>
      <c r="AQC65" s="7"/>
      <c r="AQD65" s="7"/>
      <c r="AQE65" s="7"/>
      <c r="AQF65" s="7"/>
      <c r="AQG65" s="7"/>
      <c r="AQH65" s="7"/>
      <c r="AQI65" s="7"/>
      <c r="AQJ65" s="7"/>
      <c r="AQK65" s="7"/>
      <c r="AQL65" s="7"/>
      <c r="AQM65" s="7"/>
      <c r="AQN65" s="7"/>
      <c r="AQO65" s="7"/>
      <c r="AQP65" s="7"/>
      <c r="AQQ65" s="7"/>
      <c r="AQR65" s="7"/>
      <c r="AQS65" s="7"/>
      <c r="AQT65" s="7"/>
      <c r="AQU65" s="7"/>
      <c r="AQV65" s="7"/>
      <c r="AQW65" s="7"/>
      <c r="AQX65" s="7"/>
      <c r="AQY65" s="7"/>
      <c r="AQZ65" s="7"/>
      <c r="ARA65" s="7"/>
      <c r="ARB65" s="7"/>
      <c r="ARC65" s="7"/>
      <c r="ARD65" s="7"/>
      <c r="ARE65" s="7"/>
      <c r="ARF65" s="7"/>
      <c r="ARG65" s="7"/>
      <c r="ARH65" s="7"/>
      <c r="ARI65" s="7"/>
      <c r="ARJ65" s="7"/>
      <c r="ARK65" s="7"/>
      <c r="ARL65" s="7"/>
      <c r="ARM65" s="7"/>
      <c r="ARN65" s="7"/>
      <c r="ARO65" s="7"/>
      <c r="ARP65" s="7"/>
      <c r="ARQ65" s="7"/>
      <c r="ARR65" s="7"/>
      <c r="ARS65" s="7"/>
      <c r="ART65" s="7"/>
      <c r="ARU65" s="7"/>
      <c r="ARV65" s="7"/>
      <c r="ARW65" s="7"/>
      <c r="ARX65" s="7"/>
      <c r="ARY65" s="7"/>
      <c r="ARZ65" s="7"/>
      <c r="ASA65" s="7"/>
      <c r="ASB65" s="7"/>
      <c r="ASC65" s="7"/>
      <c r="ASD65" s="7"/>
      <c r="ASE65" s="7"/>
      <c r="ASF65" s="7"/>
      <c r="ASG65" s="7"/>
      <c r="ASH65" s="7"/>
      <c r="ASI65" s="7"/>
      <c r="ASJ65" s="7"/>
      <c r="ASK65" s="7"/>
      <c r="ASL65" s="7"/>
      <c r="ASM65" s="7"/>
      <c r="ASN65" s="7"/>
      <c r="ASO65" s="7"/>
      <c r="ASP65" s="7"/>
      <c r="ASQ65" s="7"/>
      <c r="ASR65" s="7"/>
      <c r="ASS65" s="7"/>
      <c r="AST65" s="7"/>
      <c r="ASU65" s="7"/>
      <c r="ASV65" s="7"/>
      <c r="ASW65" s="7"/>
      <c r="ASX65" s="7"/>
      <c r="ASY65" s="7"/>
      <c r="ASZ65" s="7"/>
      <c r="ATA65" s="7"/>
      <c r="ATB65" s="7"/>
      <c r="ATC65" s="7"/>
      <c r="ATD65" s="7"/>
      <c r="ATE65" s="7"/>
      <c r="ATF65" s="7"/>
      <c r="ATG65" s="7"/>
      <c r="ATH65" s="7"/>
      <c r="ATI65" s="7"/>
      <c r="ATJ65" s="7"/>
      <c r="ATK65" s="7"/>
      <c r="ATL65" s="7"/>
      <c r="ATM65" s="7"/>
      <c r="ATN65" s="7"/>
      <c r="ATO65" s="7"/>
      <c r="ATP65" s="7"/>
      <c r="ATQ65" s="7"/>
      <c r="ATR65" s="7"/>
      <c r="ATS65" s="7"/>
      <c r="ATT65" s="7"/>
      <c r="ATU65" s="7"/>
      <c r="ATV65" s="7"/>
      <c r="ATW65" s="7"/>
      <c r="ATX65" s="7"/>
      <c r="ATY65" s="7"/>
      <c r="ATZ65" s="7"/>
      <c r="AUA65" s="7"/>
    </row>
    <row r="66" spans="1:1223" ht="24.75" customHeight="1" thickBot="1" x14ac:dyDescent="0.3">
      <c r="A66" s="194" t="s">
        <v>42</v>
      </c>
      <c r="B66" s="173" t="s">
        <v>44</v>
      </c>
      <c r="C66" s="94"/>
      <c r="D66" s="95"/>
      <c r="E66" s="124" t="s">
        <v>45</v>
      </c>
      <c r="F66" s="23"/>
      <c r="G66" s="191" t="s">
        <v>41</v>
      </c>
      <c r="H66" s="192"/>
      <c r="I66" s="192"/>
      <c r="J66" s="193"/>
    </row>
    <row r="67" spans="1:1223" ht="15.75" x14ac:dyDescent="0.25">
      <c r="A67" s="195"/>
      <c r="B67" s="158" t="s">
        <v>65</v>
      </c>
      <c r="C67" s="90"/>
      <c r="D67" s="35"/>
      <c r="E67" s="105">
        <v>0</v>
      </c>
      <c r="F67" s="23"/>
      <c r="G67" s="96">
        <f>E67</f>
        <v>0</v>
      </c>
      <c r="H67" s="96">
        <v>0</v>
      </c>
      <c r="I67" s="96">
        <v>0</v>
      </c>
      <c r="J67" s="96">
        <v>0</v>
      </c>
    </row>
    <row r="68" spans="1:1223" ht="15.75" x14ac:dyDescent="0.25">
      <c r="A68" s="89"/>
      <c r="B68" s="159" t="s">
        <v>50</v>
      </c>
      <c r="C68" s="91"/>
      <c r="D68" s="36"/>
      <c r="E68" s="106">
        <v>0</v>
      </c>
      <c r="F68" s="37"/>
      <c r="G68" s="97">
        <f>E68</f>
        <v>0</v>
      </c>
      <c r="H68" s="97">
        <v>0</v>
      </c>
      <c r="I68" s="97">
        <v>0</v>
      </c>
      <c r="J68" s="97">
        <v>0</v>
      </c>
    </row>
    <row r="69" spans="1:1223" ht="16.5" thickBot="1" x14ac:dyDescent="0.3">
      <c r="A69" s="16"/>
      <c r="B69" s="160" t="s">
        <v>51</v>
      </c>
      <c r="C69" s="92"/>
      <c r="D69" s="93"/>
      <c r="E69" s="107">
        <v>0</v>
      </c>
      <c r="F69" s="37"/>
      <c r="G69" s="97">
        <f>E69</f>
        <v>0</v>
      </c>
      <c r="H69" s="97">
        <v>0</v>
      </c>
      <c r="I69" s="97">
        <v>0</v>
      </c>
      <c r="J69" s="97">
        <v>0</v>
      </c>
    </row>
    <row r="70" spans="1:1223" ht="11.25" customHeight="1" thickBot="1" x14ac:dyDescent="0.3">
      <c r="A70" s="99"/>
      <c r="B70" s="98"/>
      <c r="C70" s="34"/>
      <c r="D70" s="38"/>
      <c r="E70" s="37"/>
      <c r="F70" s="37"/>
      <c r="G70" s="104"/>
      <c r="H70" s="104"/>
      <c r="I70" s="104"/>
      <c r="J70" s="104"/>
    </row>
    <row r="71" spans="1:1223" s="67" customFormat="1" ht="29.45" customHeight="1" thickBot="1" x14ac:dyDescent="0.25">
      <c r="A71" s="70"/>
      <c r="B71" s="68" t="s">
        <v>26</v>
      </c>
      <c r="C71" s="68"/>
      <c r="D71" s="69"/>
      <c r="E71" s="64">
        <f>E64-E67-E68+E69</f>
        <v>0</v>
      </c>
      <c r="F71" s="65"/>
      <c r="G71" s="66">
        <f>G64-G67-G68+G69</f>
        <v>0</v>
      </c>
      <c r="H71" s="66">
        <f>H64-H67-H68+H69</f>
        <v>0</v>
      </c>
      <c r="I71" s="66">
        <f>I64-I67-I68+I69</f>
        <v>0</v>
      </c>
      <c r="J71" s="66">
        <f>J64-J67-J68+J69</f>
        <v>0</v>
      </c>
    </row>
    <row r="72" spans="1:1223" s="34" customFormat="1" ht="37.5" customHeight="1" thickBot="1" x14ac:dyDescent="0.3">
      <c r="A72" s="115"/>
      <c r="C72" s="7"/>
      <c r="D72" s="103"/>
      <c r="E72" s="102"/>
      <c r="F72" s="100"/>
      <c r="G72" s="25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  <c r="IW72" s="7"/>
      <c r="IX72" s="7"/>
      <c r="IY72" s="7"/>
      <c r="IZ72" s="7"/>
      <c r="JA72" s="7"/>
      <c r="JB72" s="7"/>
      <c r="JC72" s="7"/>
      <c r="JD72" s="7"/>
      <c r="JE72" s="7"/>
      <c r="JF72" s="7"/>
      <c r="JG72" s="7"/>
      <c r="JH72" s="7"/>
      <c r="JI72" s="7"/>
      <c r="JJ72" s="7"/>
      <c r="JK72" s="7"/>
      <c r="JL72" s="7"/>
      <c r="JM72" s="7"/>
      <c r="JN72" s="7"/>
      <c r="JO72" s="7"/>
      <c r="JP72" s="7"/>
      <c r="JQ72" s="7"/>
      <c r="JR72" s="7"/>
      <c r="JS72" s="7"/>
      <c r="JT72" s="7"/>
      <c r="JU72" s="7"/>
      <c r="JV72" s="7"/>
      <c r="JW72" s="7"/>
      <c r="JX72" s="7"/>
      <c r="JY72" s="7"/>
      <c r="JZ72" s="7"/>
      <c r="KA72" s="7"/>
      <c r="KB72" s="7"/>
      <c r="KC72" s="7"/>
      <c r="KD72" s="7"/>
      <c r="KE72" s="7"/>
      <c r="KF72" s="7"/>
      <c r="KG72" s="7"/>
      <c r="KH72" s="7"/>
      <c r="KI72" s="7"/>
      <c r="KJ72" s="7"/>
      <c r="KK72" s="7"/>
      <c r="KL72" s="7"/>
      <c r="KM72" s="7"/>
      <c r="KN72" s="7"/>
      <c r="KO72" s="7"/>
      <c r="KP72" s="7"/>
      <c r="KQ72" s="7"/>
      <c r="KR72" s="7"/>
      <c r="KS72" s="7"/>
      <c r="KT72" s="7"/>
      <c r="KU72" s="7"/>
      <c r="KV72" s="7"/>
      <c r="KW72" s="7"/>
      <c r="KX72" s="7"/>
      <c r="KY72" s="7"/>
      <c r="KZ72" s="7"/>
      <c r="LA72" s="7"/>
      <c r="LB72" s="7"/>
      <c r="LC72" s="7"/>
      <c r="LD72" s="7"/>
      <c r="LE72" s="7"/>
      <c r="LF72" s="7"/>
      <c r="LG72" s="7"/>
      <c r="LH72" s="7"/>
      <c r="LI72" s="7"/>
      <c r="LJ72" s="7"/>
      <c r="LK72" s="7"/>
      <c r="LL72" s="7"/>
      <c r="LM72" s="7"/>
      <c r="LN72" s="7"/>
      <c r="LO72" s="7"/>
      <c r="LP72" s="7"/>
      <c r="LQ72" s="7"/>
      <c r="LR72" s="7"/>
      <c r="LS72" s="7"/>
      <c r="LT72" s="7"/>
      <c r="LU72" s="7"/>
      <c r="LV72" s="7"/>
      <c r="LW72" s="7"/>
      <c r="LX72" s="7"/>
      <c r="LY72" s="7"/>
      <c r="LZ72" s="7"/>
      <c r="MA72" s="7"/>
      <c r="MB72" s="7"/>
      <c r="MC72" s="7"/>
      <c r="MD72" s="7"/>
      <c r="ME72" s="7"/>
      <c r="MF72" s="7"/>
      <c r="MG72" s="7"/>
      <c r="MH72" s="7"/>
      <c r="MI72" s="7"/>
      <c r="MJ72" s="7"/>
      <c r="MK72" s="7"/>
      <c r="ML72" s="7"/>
      <c r="MM72" s="7"/>
      <c r="MN72" s="7"/>
      <c r="MO72" s="7"/>
      <c r="MP72" s="7"/>
      <c r="MQ72" s="7"/>
      <c r="MR72" s="7"/>
      <c r="MS72" s="7"/>
      <c r="MT72" s="7"/>
      <c r="MU72" s="7"/>
      <c r="MV72" s="7"/>
      <c r="MW72" s="7"/>
      <c r="MX72" s="7"/>
      <c r="MY72" s="7"/>
      <c r="MZ72" s="7"/>
      <c r="NA72" s="7"/>
      <c r="NB72" s="7"/>
      <c r="NC72" s="7"/>
      <c r="ND72" s="7"/>
      <c r="NE72" s="7"/>
      <c r="NF72" s="7"/>
      <c r="NG72" s="7"/>
      <c r="NH72" s="7"/>
      <c r="NI72" s="7"/>
      <c r="NJ72" s="7"/>
      <c r="NK72" s="7"/>
      <c r="NL72" s="7"/>
      <c r="NM72" s="7"/>
      <c r="NN72" s="7"/>
      <c r="NO72" s="7"/>
      <c r="NP72" s="7"/>
      <c r="NQ72" s="7"/>
      <c r="NR72" s="7"/>
      <c r="NS72" s="7"/>
      <c r="NT72" s="7"/>
      <c r="NU72" s="7"/>
      <c r="NV72" s="7"/>
      <c r="NW72" s="7"/>
      <c r="NX72" s="7"/>
      <c r="NY72" s="7"/>
      <c r="NZ72" s="7"/>
      <c r="OA72" s="7"/>
      <c r="OB72" s="7"/>
      <c r="OC72" s="7"/>
      <c r="OD72" s="7"/>
      <c r="OE72" s="7"/>
      <c r="OF72" s="7"/>
      <c r="OG72" s="7"/>
      <c r="OH72" s="7"/>
      <c r="OI72" s="7"/>
      <c r="OJ72" s="7"/>
      <c r="OK72" s="7"/>
      <c r="OL72" s="7"/>
      <c r="OM72" s="7"/>
      <c r="ON72" s="7"/>
      <c r="OO72" s="7"/>
      <c r="OP72" s="7"/>
      <c r="OQ72" s="7"/>
      <c r="OR72" s="7"/>
      <c r="OS72" s="7"/>
      <c r="OT72" s="7"/>
      <c r="OU72" s="7"/>
      <c r="OV72" s="7"/>
      <c r="OW72" s="7"/>
      <c r="OX72" s="7"/>
      <c r="OY72" s="7"/>
      <c r="OZ72" s="7"/>
      <c r="PA72" s="7"/>
      <c r="PB72" s="7"/>
      <c r="PC72" s="7"/>
      <c r="PD72" s="7"/>
      <c r="PE72" s="7"/>
      <c r="PF72" s="7"/>
      <c r="PG72" s="7"/>
      <c r="PH72" s="7"/>
      <c r="PI72" s="7"/>
      <c r="PJ72" s="7"/>
      <c r="PK72" s="7"/>
      <c r="PL72" s="7"/>
      <c r="PM72" s="7"/>
      <c r="PN72" s="7"/>
      <c r="PO72" s="7"/>
      <c r="PP72" s="7"/>
      <c r="PQ72" s="7"/>
      <c r="PR72" s="7"/>
      <c r="PS72" s="7"/>
      <c r="PT72" s="7"/>
      <c r="PU72" s="7"/>
      <c r="PV72" s="7"/>
      <c r="PW72" s="7"/>
      <c r="PX72" s="7"/>
      <c r="PY72" s="7"/>
      <c r="PZ72" s="7"/>
      <c r="QA72" s="7"/>
      <c r="QB72" s="7"/>
      <c r="QC72" s="7"/>
      <c r="QD72" s="7"/>
      <c r="QE72" s="7"/>
      <c r="QF72" s="7"/>
      <c r="QG72" s="7"/>
      <c r="QH72" s="7"/>
      <c r="QI72" s="7"/>
      <c r="QJ72" s="7"/>
      <c r="QK72" s="7"/>
      <c r="QL72" s="7"/>
      <c r="QM72" s="7"/>
      <c r="QN72" s="7"/>
      <c r="QO72" s="7"/>
      <c r="QP72" s="7"/>
      <c r="QQ72" s="7"/>
      <c r="QR72" s="7"/>
      <c r="QS72" s="7"/>
      <c r="QT72" s="7"/>
      <c r="QU72" s="7"/>
      <c r="QV72" s="7"/>
      <c r="QW72" s="7"/>
      <c r="QX72" s="7"/>
      <c r="QY72" s="7"/>
      <c r="QZ72" s="7"/>
      <c r="RA72" s="7"/>
      <c r="RB72" s="7"/>
      <c r="RC72" s="7"/>
      <c r="RD72" s="7"/>
      <c r="RE72" s="7"/>
      <c r="RF72" s="7"/>
      <c r="RG72" s="7"/>
      <c r="RH72" s="7"/>
      <c r="RI72" s="7"/>
      <c r="RJ72" s="7"/>
      <c r="RK72" s="7"/>
      <c r="RL72" s="7"/>
      <c r="RM72" s="7"/>
      <c r="RN72" s="7"/>
      <c r="RO72" s="7"/>
      <c r="RP72" s="7"/>
      <c r="RQ72" s="7"/>
      <c r="RR72" s="7"/>
      <c r="RS72" s="7"/>
      <c r="RT72" s="7"/>
      <c r="RU72" s="7"/>
      <c r="RV72" s="7"/>
      <c r="RW72" s="7"/>
      <c r="RX72" s="7"/>
      <c r="RY72" s="7"/>
      <c r="RZ72" s="7"/>
      <c r="SA72" s="7"/>
      <c r="SB72" s="7"/>
      <c r="SC72" s="7"/>
      <c r="SD72" s="7"/>
      <c r="SE72" s="7"/>
      <c r="SF72" s="7"/>
      <c r="SG72" s="7"/>
      <c r="SH72" s="7"/>
      <c r="SI72" s="7"/>
      <c r="SJ72" s="7"/>
      <c r="SK72" s="7"/>
      <c r="SL72" s="7"/>
      <c r="SM72" s="7"/>
      <c r="SN72" s="7"/>
      <c r="SO72" s="7"/>
      <c r="SP72" s="7"/>
      <c r="SQ72" s="7"/>
      <c r="SR72" s="7"/>
      <c r="SS72" s="7"/>
      <c r="ST72" s="7"/>
      <c r="SU72" s="7"/>
      <c r="SV72" s="7"/>
      <c r="SW72" s="7"/>
      <c r="SX72" s="7"/>
      <c r="SY72" s="7"/>
      <c r="SZ72" s="7"/>
      <c r="TA72" s="7"/>
      <c r="TB72" s="7"/>
      <c r="TC72" s="7"/>
      <c r="TD72" s="7"/>
      <c r="TE72" s="7"/>
      <c r="TF72" s="7"/>
      <c r="TG72" s="7"/>
      <c r="TH72" s="7"/>
      <c r="TI72" s="7"/>
      <c r="TJ72" s="7"/>
      <c r="TK72" s="7"/>
      <c r="TL72" s="7"/>
      <c r="TM72" s="7"/>
      <c r="TN72" s="7"/>
      <c r="TO72" s="7"/>
      <c r="TP72" s="7"/>
      <c r="TQ72" s="7"/>
      <c r="TR72" s="7"/>
      <c r="TS72" s="7"/>
      <c r="TT72" s="7"/>
      <c r="TU72" s="7"/>
      <c r="TV72" s="7"/>
      <c r="TW72" s="7"/>
      <c r="TX72" s="7"/>
      <c r="TY72" s="7"/>
      <c r="TZ72" s="7"/>
      <c r="UA72" s="7"/>
      <c r="UB72" s="7"/>
      <c r="UC72" s="7"/>
      <c r="UD72" s="7"/>
      <c r="UE72" s="7"/>
      <c r="UF72" s="7"/>
      <c r="UG72" s="7"/>
      <c r="UH72" s="7"/>
      <c r="UI72" s="7"/>
      <c r="UJ72" s="7"/>
      <c r="UK72" s="7"/>
      <c r="UL72" s="7"/>
      <c r="UM72" s="7"/>
      <c r="UN72" s="7"/>
      <c r="UO72" s="7"/>
      <c r="UP72" s="7"/>
      <c r="UQ72" s="7"/>
      <c r="UR72" s="7"/>
      <c r="US72" s="7"/>
      <c r="UT72" s="7"/>
      <c r="UU72" s="7"/>
      <c r="UV72" s="7"/>
      <c r="UW72" s="7"/>
      <c r="UX72" s="7"/>
      <c r="UY72" s="7"/>
      <c r="UZ72" s="7"/>
      <c r="VA72" s="7"/>
      <c r="VB72" s="7"/>
      <c r="VC72" s="7"/>
      <c r="VD72" s="7"/>
      <c r="VE72" s="7"/>
      <c r="VF72" s="7"/>
      <c r="VG72" s="7"/>
      <c r="VH72" s="7"/>
      <c r="VI72" s="7"/>
      <c r="VJ72" s="7"/>
      <c r="VK72" s="7"/>
      <c r="VL72" s="7"/>
      <c r="VM72" s="7"/>
      <c r="VN72" s="7"/>
      <c r="VO72" s="7"/>
      <c r="VP72" s="7"/>
      <c r="VQ72" s="7"/>
      <c r="VR72" s="7"/>
      <c r="VS72" s="7"/>
      <c r="VT72" s="7"/>
      <c r="VU72" s="7"/>
      <c r="VV72" s="7"/>
      <c r="VW72" s="7"/>
      <c r="VX72" s="7"/>
      <c r="VY72" s="7"/>
      <c r="VZ72" s="7"/>
      <c r="WA72" s="7"/>
      <c r="WB72" s="7"/>
      <c r="WC72" s="7"/>
      <c r="WD72" s="7"/>
      <c r="WE72" s="7"/>
      <c r="WF72" s="7"/>
      <c r="WG72" s="7"/>
      <c r="WH72" s="7"/>
      <c r="WI72" s="7"/>
      <c r="WJ72" s="7"/>
      <c r="WK72" s="7"/>
      <c r="WL72" s="7"/>
      <c r="WM72" s="7"/>
      <c r="WN72" s="7"/>
      <c r="WO72" s="7"/>
      <c r="WP72" s="7"/>
      <c r="WQ72" s="7"/>
      <c r="WR72" s="7"/>
      <c r="WS72" s="7"/>
      <c r="WT72" s="7"/>
      <c r="WU72" s="7"/>
      <c r="WV72" s="7"/>
      <c r="WW72" s="7"/>
      <c r="WX72" s="7"/>
      <c r="WY72" s="7"/>
      <c r="WZ72" s="7"/>
      <c r="XA72" s="7"/>
      <c r="XB72" s="7"/>
      <c r="XC72" s="7"/>
      <c r="XD72" s="7"/>
      <c r="XE72" s="7"/>
      <c r="XF72" s="7"/>
      <c r="XG72" s="7"/>
      <c r="XH72" s="7"/>
      <c r="XI72" s="7"/>
      <c r="XJ72" s="7"/>
      <c r="XK72" s="7"/>
      <c r="XL72" s="7"/>
      <c r="XM72" s="7"/>
      <c r="XN72" s="7"/>
      <c r="XO72" s="7"/>
      <c r="XP72" s="7"/>
      <c r="XQ72" s="7"/>
      <c r="XR72" s="7"/>
      <c r="XS72" s="7"/>
      <c r="XT72" s="7"/>
      <c r="XU72" s="7"/>
      <c r="XV72" s="7"/>
      <c r="XW72" s="7"/>
      <c r="XX72" s="7"/>
      <c r="XY72" s="7"/>
      <c r="XZ72" s="7"/>
      <c r="YA72" s="7"/>
      <c r="YB72" s="7"/>
      <c r="YC72" s="7"/>
      <c r="YD72" s="7"/>
      <c r="YE72" s="7"/>
      <c r="YF72" s="7"/>
      <c r="YG72" s="7"/>
      <c r="YH72" s="7"/>
      <c r="YI72" s="7"/>
      <c r="YJ72" s="7"/>
      <c r="YK72" s="7"/>
      <c r="YL72" s="7"/>
      <c r="YM72" s="7"/>
      <c r="YN72" s="7"/>
      <c r="YO72" s="7"/>
      <c r="YP72" s="7"/>
      <c r="YQ72" s="7"/>
      <c r="YR72" s="7"/>
      <c r="YS72" s="7"/>
      <c r="YT72" s="7"/>
      <c r="YU72" s="7"/>
      <c r="YV72" s="7"/>
      <c r="YW72" s="7"/>
      <c r="YX72" s="7"/>
      <c r="YY72" s="7"/>
      <c r="YZ72" s="7"/>
      <c r="ZA72" s="7"/>
      <c r="ZB72" s="7"/>
      <c r="ZC72" s="7"/>
      <c r="ZD72" s="7"/>
      <c r="ZE72" s="7"/>
      <c r="ZF72" s="7"/>
      <c r="ZG72" s="7"/>
      <c r="ZH72" s="7"/>
      <c r="ZI72" s="7"/>
      <c r="ZJ72" s="7"/>
      <c r="ZK72" s="7"/>
      <c r="ZL72" s="7"/>
      <c r="ZM72" s="7"/>
      <c r="ZN72" s="7"/>
      <c r="ZO72" s="7"/>
      <c r="ZP72" s="7"/>
      <c r="ZQ72" s="7"/>
      <c r="ZR72" s="7"/>
      <c r="ZS72" s="7"/>
      <c r="ZT72" s="7"/>
      <c r="ZU72" s="7"/>
      <c r="ZV72" s="7"/>
      <c r="ZW72" s="7"/>
      <c r="ZX72" s="7"/>
      <c r="ZY72" s="7"/>
      <c r="ZZ72" s="7"/>
      <c r="AAA72" s="7"/>
      <c r="AAB72" s="7"/>
      <c r="AAC72" s="7"/>
      <c r="AAD72" s="7"/>
      <c r="AAE72" s="7"/>
      <c r="AAF72" s="7"/>
      <c r="AAG72" s="7"/>
      <c r="AAH72" s="7"/>
      <c r="AAI72" s="7"/>
      <c r="AAJ72" s="7"/>
      <c r="AAK72" s="7"/>
      <c r="AAL72" s="7"/>
      <c r="AAM72" s="7"/>
      <c r="AAN72" s="7"/>
      <c r="AAO72" s="7"/>
      <c r="AAP72" s="7"/>
      <c r="AAQ72" s="7"/>
      <c r="AAR72" s="7"/>
      <c r="AAS72" s="7"/>
      <c r="AAT72" s="7"/>
      <c r="AAU72" s="7"/>
      <c r="AAV72" s="7"/>
      <c r="AAW72" s="7"/>
      <c r="AAX72" s="7"/>
      <c r="AAY72" s="7"/>
      <c r="AAZ72" s="7"/>
      <c r="ABA72" s="7"/>
      <c r="ABB72" s="7"/>
      <c r="ABC72" s="7"/>
      <c r="ABD72" s="7"/>
      <c r="ABE72" s="7"/>
      <c r="ABF72" s="7"/>
      <c r="ABG72" s="7"/>
      <c r="ABH72" s="7"/>
      <c r="ABI72" s="7"/>
      <c r="ABJ72" s="7"/>
      <c r="ABK72" s="7"/>
      <c r="ABL72" s="7"/>
      <c r="ABM72" s="7"/>
      <c r="ABN72" s="7"/>
      <c r="ABO72" s="7"/>
      <c r="ABP72" s="7"/>
      <c r="ABQ72" s="7"/>
      <c r="ABR72" s="7"/>
      <c r="ABS72" s="7"/>
      <c r="ABT72" s="7"/>
      <c r="ABU72" s="7"/>
      <c r="ABV72" s="7"/>
      <c r="ABW72" s="7"/>
      <c r="ABX72" s="7"/>
      <c r="ABY72" s="7"/>
      <c r="ABZ72" s="7"/>
      <c r="ACA72" s="7"/>
      <c r="ACB72" s="7"/>
      <c r="ACC72" s="7"/>
      <c r="ACD72" s="7"/>
      <c r="ACE72" s="7"/>
      <c r="ACF72" s="7"/>
      <c r="ACG72" s="7"/>
      <c r="ACH72" s="7"/>
      <c r="ACI72" s="7"/>
      <c r="ACJ72" s="7"/>
      <c r="ACK72" s="7"/>
      <c r="ACL72" s="7"/>
      <c r="ACM72" s="7"/>
      <c r="ACN72" s="7"/>
      <c r="ACO72" s="7"/>
      <c r="ACP72" s="7"/>
      <c r="ACQ72" s="7"/>
      <c r="ACR72" s="7"/>
      <c r="ACS72" s="7"/>
      <c r="ACT72" s="7"/>
      <c r="ACU72" s="7"/>
      <c r="ACV72" s="7"/>
      <c r="ACW72" s="7"/>
      <c r="ACX72" s="7"/>
      <c r="ACY72" s="7"/>
      <c r="ACZ72" s="7"/>
      <c r="ADA72" s="7"/>
      <c r="ADB72" s="7"/>
      <c r="ADC72" s="7"/>
      <c r="ADD72" s="7"/>
      <c r="ADE72" s="7"/>
      <c r="ADF72" s="7"/>
      <c r="ADG72" s="7"/>
      <c r="ADH72" s="7"/>
      <c r="ADI72" s="7"/>
      <c r="ADJ72" s="7"/>
      <c r="ADK72" s="7"/>
      <c r="ADL72" s="7"/>
      <c r="ADM72" s="7"/>
      <c r="ADN72" s="7"/>
      <c r="ADO72" s="7"/>
      <c r="ADP72" s="7"/>
      <c r="ADQ72" s="7"/>
      <c r="ADR72" s="7"/>
      <c r="ADS72" s="7"/>
      <c r="ADT72" s="7"/>
      <c r="ADU72" s="7"/>
      <c r="ADV72" s="7"/>
      <c r="ADW72" s="7"/>
      <c r="ADX72" s="7"/>
      <c r="ADY72" s="7"/>
      <c r="ADZ72" s="7"/>
      <c r="AEA72" s="7"/>
      <c r="AEB72" s="7"/>
      <c r="AEC72" s="7"/>
      <c r="AED72" s="7"/>
      <c r="AEE72" s="7"/>
      <c r="AEF72" s="7"/>
      <c r="AEG72" s="7"/>
      <c r="AEH72" s="7"/>
      <c r="AEI72" s="7"/>
      <c r="AEJ72" s="7"/>
      <c r="AEK72" s="7"/>
      <c r="AEL72" s="7"/>
      <c r="AEM72" s="7"/>
      <c r="AEN72" s="7"/>
      <c r="AEO72" s="7"/>
      <c r="AEP72" s="7"/>
      <c r="AEQ72" s="7"/>
      <c r="AER72" s="7"/>
      <c r="AES72" s="7"/>
      <c r="AET72" s="7"/>
      <c r="AEU72" s="7"/>
      <c r="AEV72" s="7"/>
      <c r="AEW72" s="7"/>
      <c r="AEX72" s="7"/>
      <c r="AEY72" s="7"/>
      <c r="AEZ72" s="7"/>
      <c r="AFA72" s="7"/>
      <c r="AFB72" s="7"/>
      <c r="AFC72" s="7"/>
      <c r="AFD72" s="7"/>
      <c r="AFE72" s="7"/>
      <c r="AFF72" s="7"/>
      <c r="AFG72" s="7"/>
      <c r="AFH72" s="7"/>
      <c r="AFI72" s="7"/>
      <c r="AFJ72" s="7"/>
      <c r="AFK72" s="7"/>
      <c r="AFL72" s="7"/>
      <c r="AFM72" s="7"/>
      <c r="AFN72" s="7"/>
      <c r="AFO72" s="7"/>
      <c r="AFP72" s="7"/>
      <c r="AFQ72" s="7"/>
      <c r="AFR72" s="7"/>
      <c r="AFS72" s="7"/>
      <c r="AFT72" s="7"/>
      <c r="AFU72" s="7"/>
      <c r="AFV72" s="7"/>
      <c r="AFW72" s="7"/>
      <c r="AFX72" s="7"/>
      <c r="AFY72" s="7"/>
      <c r="AFZ72" s="7"/>
      <c r="AGA72" s="7"/>
      <c r="AGB72" s="7"/>
      <c r="AGC72" s="7"/>
      <c r="AGD72" s="7"/>
      <c r="AGE72" s="7"/>
      <c r="AGF72" s="7"/>
      <c r="AGG72" s="7"/>
      <c r="AGH72" s="7"/>
      <c r="AGI72" s="7"/>
      <c r="AGJ72" s="7"/>
      <c r="AGK72" s="7"/>
      <c r="AGL72" s="7"/>
      <c r="AGM72" s="7"/>
      <c r="AGN72" s="7"/>
      <c r="AGO72" s="7"/>
      <c r="AGP72" s="7"/>
      <c r="AGQ72" s="7"/>
      <c r="AGR72" s="7"/>
      <c r="AGS72" s="7"/>
      <c r="AGT72" s="7"/>
      <c r="AGU72" s="7"/>
      <c r="AGV72" s="7"/>
      <c r="AGW72" s="7"/>
      <c r="AGX72" s="7"/>
      <c r="AGY72" s="7"/>
      <c r="AGZ72" s="7"/>
      <c r="AHA72" s="7"/>
      <c r="AHB72" s="7"/>
      <c r="AHC72" s="7"/>
      <c r="AHD72" s="7"/>
      <c r="AHE72" s="7"/>
      <c r="AHF72" s="7"/>
      <c r="AHG72" s="7"/>
      <c r="AHH72" s="7"/>
      <c r="AHI72" s="7"/>
      <c r="AHJ72" s="7"/>
      <c r="AHK72" s="7"/>
      <c r="AHL72" s="7"/>
      <c r="AHM72" s="7"/>
      <c r="AHN72" s="7"/>
      <c r="AHO72" s="7"/>
      <c r="AHP72" s="7"/>
      <c r="AHQ72" s="7"/>
      <c r="AHR72" s="7"/>
      <c r="AHS72" s="7"/>
      <c r="AHT72" s="7"/>
      <c r="AHU72" s="7"/>
      <c r="AHV72" s="7"/>
      <c r="AHW72" s="7"/>
      <c r="AHX72" s="7"/>
      <c r="AHY72" s="7"/>
      <c r="AHZ72" s="7"/>
      <c r="AIA72" s="7"/>
      <c r="AIB72" s="7"/>
      <c r="AIC72" s="7"/>
      <c r="AID72" s="7"/>
      <c r="AIE72" s="7"/>
      <c r="AIF72" s="7"/>
      <c r="AIG72" s="7"/>
      <c r="AIH72" s="7"/>
      <c r="AII72" s="7"/>
      <c r="AIJ72" s="7"/>
      <c r="AIK72" s="7"/>
      <c r="AIL72" s="7"/>
      <c r="AIM72" s="7"/>
      <c r="AIN72" s="7"/>
      <c r="AIO72" s="7"/>
      <c r="AIP72" s="7"/>
      <c r="AIQ72" s="7"/>
      <c r="AIR72" s="7"/>
      <c r="AIS72" s="7"/>
      <c r="AIT72" s="7"/>
      <c r="AIU72" s="7"/>
      <c r="AIV72" s="7"/>
      <c r="AIW72" s="7"/>
      <c r="AIX72" s="7"/>
      <c r="AIY72" s="7"/>
      <c r="AIZ72" s="7"/>
      <c r="AJA72" s="7"/>
      <c r="AJB72" s="7"/>
      <c r="AJC72" s="7"/>
      <c r="AJD72" s="7"/>
      <c r="AJE72" s="7"/>
      <c r="AJF72" s="7"/>
      <c r="AJG72" s="7"/>
      <c r="AJH72" s="7"/>
      <c r="AJI72" s="7"/>
      <c r="AJJ72" s="7"/>
      <c r="AJK72" s="7"/>
      <c r="AJL72" s="7"/>
      <c r="AJM72" s="7"/>
      <c r="AJN72" s="7"/>
      <c r="AJO72" s="7"/>
      <c r="AJP72" s="7"/>
      <c r="AJQ72" s="7"/>
      <c r="AJR72" s="7"/>
      <c r="AJS72" s="7"/>
      <c r="AJT72" s="7"/>
      <c r="AJU72" s="7"/>
      <c r="AJV72" s="7"/>
      <c r="AJW72" s="7"/>
      <c r="AJX72" s="7"/>
      <c r="AJY72" s="7"/>
      <c r="AJZ72" s="7"/>
      <c r="AKA72" s="7"/>
      <c r="AKB72" s="7"/>
      <c r="AKC72" s="7"/>
      <c r="AKD72" s="7"/>
      <c r="AKE72" s="7"/>
      <c r="AKF72" s="7"/>
      <c r="AKG72" s="7"/>
      <c r="AKH72" s="7"/>
      <c r="AKI72" s="7"/>
      <c r="AKJ72" s="7"/>
      <c r="AKK72" s="7"/>
      <c r="AKL72" s="7"/>
      <c r="AKM72" s="7"/>
      <c r="AKN72" s="7"/>
      <c r="AKO72" s="7"/>
      <c r="AKP72" s="7"/>
      <c r="AKQ72" s="7"/>
      <c r="AKR72" s="7"/>
      <c r="AKS72" s="7"/>
      <c r="AKT72" s="7"/>
      <c r="AKU72" s="7"/>
      <c r="AKV72" s="7"/>
      <c r="AKW72" s="7"/>
      <c r="AKX72" s="7"/>
      <c r="AKY72" s="7"/>
      <c r="AKZ72" s="7"/>
      <c r="ALA72" s="7"/>
      <c r="ALB72" s="7"/>
      <c r="ALC72" s="7"/>
      <c r="ALD72" s="7"/>
      <c r="ALE72" s="7"/>
      <c r="ALF72" s="7"/>
      <c r="ALG72" s="7"/>
      <c r="ALH72" s="7"/>
      <c r="ALI72" s="7"/>
      <c r="ALJ72" s="7"/>
      <c r="ALK72" s="7"/>
      <c r="ALL72" s="7"/>
      <c r="ALM72" s="7"/>
      <c r="ALN72" s="7"/>
      <c r="ALO72" s="7"/>
      <c r="ALP72" s="7"/>
      <c r="ALQ72" s="7"/>
      <c r="ALR72" s="7"/>
      <c r="ALS72" s="7"/>
      <c r="ALT72" s="7"/>
      <c r="ALU72" s="7"/>
      <c r="ALV72" s="7"/>
      <c r="ALW72" s="7"/>
      <c r="ALX72" s="7"/>
      <c r="ALY72" s="7"/>
      <c r="ALZ72" s="7"/>
      <c r="AMA72" s="7"/>
      <c r="AMB72" s="7"/>
      <c r="AMC72" s="7"/>
      <c r="AMD72" s="7"/>
      <c r="AME72" s="7"/>
      <c r="AMF72" s="7"/>
      <c r="AMG72" s="7"/>
      <c r="AMH72" s="7"/>
      <c r="AMI72" s="7"/>
      <c r="AMJ72" s="7"/>
      <c r="AMK72" s="7"/>
      <c r="AML72" s="7"/>
      <c r="AMM72" s="7"/>
      <c r="AMN72" s="7"/>
      <c r="AMO72" s="7"/>
      <c r="AMP72" s="7"/>
      <c r="AMQ72" s="7"/>
      <c r="AMR72" s="7"/>
      <c r="AMS72" s="7"/>
      <c r="AMT72" s="7"/>
      <c r="AMU72" s="7"/>
      <c r="AMV72" s="7"/>
      <c r="AMW72" s="7"/>
      <c r="AMX72" s="7"/>
      <c r="AMY72" s="7"/>
      <c r="AMZ72" s="7"/>
      <c r="ANA72" s="7"/>
      <c r="ANB72" s="7"/>
      <c r="ANC72" s="7"/>
      <c r="AND72" s="7"/>
      <c r="ANE72" s="7"/>
      <c r="ANF72" s="7"/>
      <c r="ANG72" s="7"/>
      <c r="ANH72" s="7"/>
      <c r="ANI72" s="7"/>
      <c r="ANJ72" s="7"/>
      <c r="ANK72" s="7"/>
      <c r="ANL72" s="7"/>
      <c r="ANM72" s="7"/>
      <c r="ANN72" s="7"/>
      <c r="ANO72" s="7"/>
      <c r="ANP72" s="7"/>
      <c r="ANQ72" s="7"/>
      <c r="ANR72" s="7"/>
      <c r="ANS72" s="7"/>
      <c r="ANT72" s="7"/>
      <c r="ANU72" s="7"/>
      <c r="ANV72" s="7"/>
      <c r="ANW72" s="7"/>
      <c r="ANX72" s="7"/>
      <c r="ANY72" s="7"/>
      <c r="ANZ72" s="7"/>
      <c r="AOA72" s="7"/>
      <c r="AOB72" s="7"/>
      <c r="AOC72" s="7"/>
      <c r="AOD72" s="7"/>
      <c r="AOE72" s="7"/>
      <c r="AOF72" s="7"/>
      <c r="AOG72" s="7"/>
      <c r="AOH72" s="7"/>
      <c r="AOI72" s="7"/>
      <c r="AOJ72" s="7"/>
      <c r="AOK72" s="7"/>
      <c r="AOL72" s="7"/>
      <c r="AOM72" s="7"/>
      <c r="AON72" s="7"/>
      <c r="AOO72" s="7"/>
      <c r="AOP72" s="7"/>
      <c r="AOQ72" s="7"/>
      <c r="AOR72" s="7"/>
      <c r="AOS72" s="7"/>
      <c r="AOT72" s="7"/>
      <c r="AOU72" s="7"/>
      <c r="AOV72" s="7"/>
      <c r="AOW72" s="7"/>
      <c r="AOX72" s="7"/>
      <c r="AOY72" s="7"/>
      <c r="AOZ72" s="7"/>
      <c r="APA72" s="7"/>
      <c r="APB72" s="7"/>
      <c r="APC72" s="7"/>
      <c r="APD72" s="7"/>
      <c r="APE72" s="7"/>
      <c r="APF72" s="7"/>
      <c r="APG72" s="7"/>
      <c r="APH72" s="7"/>
      <c r="API72" s="7"/>
      <c r="APJ72" s="7"/>
      <c r="APK72" s="7"/>
      <c r="APL72" s="7"/>
      <c r="APM72" s="7"/>
      <c r="APN72" s="7"/>
      <c r="APO72" s="7"/>
      <c r="APP72" s="7"/>
      <c r="APQ72" s="7"/>
      <c r="APR72" s="7"/>
      <c r="APS72" s="7"/>
      <c r="APT72" s="7"/>
      <c r="APU72" s="7"/>
      <c r="APV72" s="7"/>
      <c r="APW72" s="7"/>
      <c r="APX72" s="7"/>
      <c r="APY72" s="7"/>
      <c r="APZ72" s="7"/>
      <c r="AQA72" s="7"/>
      <c r="AQB72" s="7"/>
      <c r="AQC72" s="7"/>
      <c r="AQD72" s="7"/>
      <c r="AQE72" s="7"/>
      <c r="AQF72" s="7"/>
      <c r="AQG72" s="7"/>
      <c r="AQH72" s="7"/>
      <c r="AQI72" s="7"/>
      <c r="AQJ72" s="7"/>
      <c r="AQK72" s="7"/>
      <c r="AQL72" s="7"/>
      <c r="AQM72" s="7"/>
      <c r="AQN72" s="7"/>
      <c r="AQO72" s="7"/>
      <c r="AQP72" s="7"/>
      <c r="AQQ72" s="7"/>
      <c r="AQR72" s="7"/>
      <c r="AQS72" s="7"/>
      <c r="AQT72" s="7"/>
      <c r="AQU72" s="7"/>
      <c r="AQV72" s="7"/>
      <c r="AQW72" s="7"/>
      <c r="AQX72" s="7"/>
      <c r="AQY72" s="7"/>
      <c r="AQZ72" s="7"/>
      <c r="ARA72" s="7"/>
      <c r="ARB72" s="7"/>
      <c r="ARC72" s="7"/>
      <c r="ARD72" s="7"/>
      <c r="ARE72" s="7"/>
      <c r="ARF72" s="7"/>
      <c r="ARG72" s="7"/>
      <c r="ARH72" s="7"/>
      <c r="ARI72" s="7"/>
      <c r="ARJ72" s="7"/>
      <c r="ARK72" s="7"/>
      <c r="ARL72" s="7"/>
      <c r="ARM72" s="7"/>
      <c r="ARN72" s="7"/>
      <c r="ARO72" s="7"/>
      <c r="ARP72" s="7"/>
      <c r="ARQ72" s="7"/>
      <c r="ARR72" s="7"/>
      <c r="ARS72" s="7"/>
      <c r="ART72" s="7"/>
      <c r="ARU72" s="7"/>
      <c r="ARV72" s="7"/>
      <c r="ARW72" s="7"/>
      <c r="ARX72" s="7"/>
      <c r="ARY72" s="7"/>
      <c r="ARZ72" s="7"/>
      <c r="ASA72" s="7"/>
      <c r="ASB72" s="7"/>
      <c r="ASC72" s="7"/>
      <c r="ASD72" s="7"/>
      <c r="ASE72" s="7"/>
      <c r="ASF72" s="7"/>
      <c r="ASG72" s="7"/>
      <c r="ASH72" s="7"/>
      <c r="ASI72" s="7"/>
      <c r="ASJ72" s="7"/>
      <c r="ASK72" s="7"/>
      <c r="ASL72" s="7"/>
      <c r="ASM72" s="7"/>
      <c r="ASN72" s="7"/>
      <c r="ASO72" s="7"/>
      <c r="ASP72" s="7"/>
      <c r="ASQ72" s="7"/>
      <c r="ASR72" s="7"/>
      <c r="ASS72" s="7"/>
      <c r="AST72" s="7"/>
      <c r="ASU72" s="7"/>
      <c r="ASV72" s="7"/>
      <c r="ASW72" s="7"/>
      <c r="ASX72" s="7"/>
      <c r="ASY72" s="7"/>
      <c r="ASZ72" s="7"/>
      <c r="ATA72" s="7"/>
      <c r="ATB72" s="7"/>
      <c r="ATC72" s="7"/>
      <c r="ATD72" s="7"/>
      <c r="ATE72" s="7"/>
      <c r="ATF72" s="7"/>
      <c r="ATG72" s="7"/>
      <c r="ATH72" s="7"/>
      <c r="ATI72" s="7"/>
      <c r="ATJ72" s="7"/>
      <c r="ATK72" s="7"/>
      <c r="ATL72" s="7"/>
      <c r="ATM72" s="7"/>
      <c r="ATN72" s="7"/>
      <c r="ATO72" s="7"/>
      <c r="ATP72" s="7"/>
      <c r="ATQ72" s="7"/>
      <c r="ATR72" s="7"/>
      <c r="ATS72" s="7"/>
      <c r="ATT72" s="7"/>
      <c r="ATU72" s="7"/>
      <c r="ATV72" s="7"/>
      <c r="ATW72" s="7"/>
      <c r="ATX72" s="7"/>
      <c r="ATY72" s="7"/>
      <c r="ATZ72" s="7"/>
      <c r="AUA72" s="7"/>
    </row>
    <row r="73" spans="1:1223" ht="52.7" customHeight="1" thickBot="1" x14ac:dyDescent="0.25">
      <c r="A73" s="123" t="s">
        <v>43</v>
      </c>
      <c r="B73" s="49" t="s">
        <v>70</v>
      </c>
      <c r="C73" s="7"/>
      <c r="D73" s="7" t="s">
        <v>27</v>
      </c>
    </row>
    <row r="74" spans="1:1223" ht="14.25" customHeight="1" x14ac:dyDescent="0.2">
      <c r="A74" s="2"/>
      <c r="B74" s="61" t="s">
        <v>34</v>
      </c>
      <c r="C74" s="58">
        <f>C16*0.05</f>
        <v>103.60000000000001</v>
      </c>
      <c r="D74" s="116"/>
      <c r="E74" s="58">
        <f>IF(OR(D74&gt;0,D74&lt;0),103.6,0)</f>
        <v>0</v>
      </c>
      <c r="F74" s="5"/>
      <c r="G74" s="5"/>
    </row>
    <row r="75" spans="1:1223" x14ac:dyDescent="0.2">
      <c r="A75" s="6"/>
      <c r="B75" s="62" t="s">
        <v>35</v>
      </c>
      <c r="C75" s="59">
        <f>C17*0.05</f>
        <v>165.8</v>
      </c>
      <c r="D75" s="117"/>
      <c r="E75" s="59">
        <f>IF(OR(D75&gt;0,D75&lt;0),165.8,0)</f>
        <v>0</v>
      </c>
      <c r="F75" s="5"/>
      <c r="G75" s="5"/>
    </row>
    <row r="76" spans="1:1223" x14ac:dyDescent="0.2">
      <c r="A76" s="6"/>
      <c r="B76" s="62" t="s">
        <v>36</v>
      </c>
      <c r="C76" s="59">
        <f>C18*0.05</f>
        <v>207.20000000000002</v>
      </c>
      <c r="D76" s="117"/>
      <c r="E76" s="59">
        <f>IF(OR(D76&gt;0,D76&lt;0),207.2,0)</f>
        <v>0</v>
      </c>
      <c r="F76" s="5"/>
      <c r="G76" s="5"/>
    </row>
    <row r="77" spans="1:1223" ht="15.75" thickBot="1" x14ac:dyDescent="0.25">
      <c r="A77" s="6"/>
      <c r="B77" s="16" t="s">
        <v>59</v>
      </c>
      <c r="C77" s="60">
        <f>C19*0.05</f>
        <v>228</v>
      </c>
      <c r="D77" s="118"/>
      <c r="E77" s="59">
        <f>IF(OR(D77&gt;0,D77&lt;0),228,0)</f>
        <v>0</v>
      </c>
      <c r="F77" s="5"/>
      <c r="G77" s="5"/>
    </row>
    <row r="78" spans="1:1223" ht="16.5" thickBot="1" x14ac:dyDescent="0.3">
      <c r="A78" s="39"/>
      <c r="B78" s="40"/>
      <c r="C78" s="189" t="s">
        <v>28</v>
      </c>
      <c r="D78" s="190"/>
      <c r="E78" s="53">
        <f>SUM(E74:E77)</f>
        <v>0</v>
      </c>
      <c r="F78" s="5"/>
      <c r="G78" s="5"/>
    </row>
    <row r="79" spans="1:1223" ht="2.25" customHeight="1" thickBot="1" x14ac:dyDescent="0.3">
      <c r="A79" s="3"/>
      <c r="B79" s="41"/>
      <c r="C79" s="42"/>
      <c r="D79" s="42"/>
      <c r="E79" s="43"/>
      <c r="F79" s="43"/>
    </row>
    <row r="80" spans="1:1223" s="72" customFormat="1" ht="22.7" customHeight="1" thickBot="1" x14ac:dyDescent="0.25">
      <c r="A80" s="71"/>
      <c r="B80" s="184" t="s">
        <v>64</v>
      </c>
      <c r="C80" s="185"/>
      <c r="D80" s="185"/>
      <c r="E80" s="63">
        <f>E71-E78</f>
        <v>0</v>
      </c>
      <c r="F80" s="101"/>
      <c r="G80" s="43"/>
    </row>
    <row r="81" spans="1:29" s="34" customFormat="1" ht="5.45" customHeight="1" x14ac:dyDescent="0.25">
      <c r="A81" s="45"/>
      <c r="B81" s="46"/>
      <c r="C81" s="46"/>
      <c r="D81" s="46"/>
      <c r="E81" s="44"/>
      <c r="F81" s="101"/>
      <c r="G81" s="5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ht="13.7" customHeight="1" thickBot="1" x14ac:dyDescent="0.25">
      <c r="E82" s="1"/>
    </row>
    <row r="83" spans="1:29" ht="15.75" x14ac:dyDescent="0.25">
      <c r="A83" s="73" t="s">
        <v>29</v>
      </c>
      <c r="B83" s="50" t="s">
        <v>67</v>
      </c>
      <c r="C83" s="82"/>
      <c r="D83" s="78" t="s">
        <v>30</v>
      </c>
      <c r="E83" s="48">
        <f>E71/40</f>
        <v>0</v>
      </c>
      <c r="F83" s="25"/>
      <c r="G83" s="5"/>
    </row>
    <row r="84" spans="1:29" ht="15.75" x14ac:dyDescent="0.25">
      <c r="A84" s="74"/>
      <c r="B84" s="54" t="s">
        <v>68</v>
      </c>
      <c r="C84" s="83"/>
      <c r="D84" s="79" t="s">
        <v>31</v>
      </c>
      <c r="E84" s="55">
        <f>E71/20</f>
        <v>0</v>
      </c>
      <c r="F84" s="25"/>
      <c r="G84" s="5"/>
    </row>
    <row r="85" spans="1:29" ht="15.75" x14ac:dyDescent="0.25">
      <c r="A85" s="74"/>
      <c r="B85" s="76" t="s">
        <v>69</v>
      </c>
      <c r="C85" s="84"/>
      <c r="D85" s="80" t="s">
        <v>32</v>
      </c>
      <c r="E85" s="56">
        <f>E71/10</f>
        <v>0</v>
      </c>
      <c r="F85" s="25"/>
      <c r="G85" s="5"/>
    </row>
    <row r="86" spans="1:29" ht="16.5" thickBot="1" x14ac:dyDescent="0.3">
      <c r="A86" s="121"/>
      <c r="B86" s="77" t="s">
        <v>33</v>
      </c>
      <c r="C86" s="85"/>
      <c r="D86" s="81"/>
      <c r="E86" s="57" t="s">
        <v>49</v>
      </c>
      <c r="F86" s="25"/>
      <c r="G86" s="5"/>
    </row>
    <row r="87" spans="1:29" ht="23.25" customHeight="1" x14ac:dyDescent="0.2"/>
    <row r="88" spans="1:29" ht="17.25" x14ac:dyDescent="0.2">
      <c r="A88" s="181" t="s">
        <v>74</v>
      </c>
      <c r="B88" s="181"/>
      <c r="C88" s="181"/>
      <c r="D88" s="181"/>
      <c r="E88" s="181"/>
      <c r="F88" s="181"/>
      <c r="G88" s="181"/>
      <c r="H88" s="181"/>
      <c r="I88" s="181"/>
      <c r="J88" s="181"/>
    </row>
    <row r="89" spans="1:29" ht="15" customHeight="1" x14ac:dyDescent="0.25">
      <c r="A89" s="174"/>
      <c r="B89" s="174"/>
      <c r="C89" s="174"/>
      <c r="D89" s="174"/>
      <c r="E89" s="174"/>
      <c r="F89" s="174"/>
      <c r="G89" s="174"/>
      <c r="H89" s="174"/>
      <c r="I89" s="174"/>
      <c r="J89" s="174"/>
    </row>
    <row r="90" spans="1:29" ht="17.25" x14ac:dyDescent="0.3">
      <c r="A90" s="176" t="s">
        <v>75</v>
      </c>
      <c r="B90" s="177"/>
      <c r="C90" s="178"/>
      <c r="D90" s="179"/>
      <c r="E90" s="179"/>
      <c r="F90" s="179"/>
      <c r="G90" s="179"/>
      <c r="H90" s="180"/>
      <c r="I90" s="180"/>
      <c r="J90" s="180"/>
    </row>
    <row r="91" spans="1:29" ht="15" customHeight="1" x14ac:dyDescent="0.3">
      <c r="A91" s="176"/>
      <c r="B91" s="177"/>
      <c r="C91" s="178"/>
      <c r="D91" s="179"/>
      <c r="E91" s="179"/>
      <c r="F91" s="179"/>
      <c r="G91" s="179"/>
      <c r="H91" s="180"/>
      <c r="I91" s="180"/>
      <c r="J91" s="180"/>
    </row>
    <row r="92" spans="1:29" ht="41.25" customHeight="1" x14ac:dyDescent="0.2">
      <c r="A92" s="181" t="s">
        <v>72</v>
      </c>
      <c r="B92" s="181"/>
      <c r="C92" s="181"/>
      <c r="D92" s="181"/>
      <c r="E92" s="181"/>
      <c r="F92" s="181"/>
      <c r="G92" s="181"/>
      <c r="H92" s="181"/>
      <c r="I92" s="181"/>
      <c r="J92" s="181"/>
    </row>
    <row r="93" spans="1:29" ht="15" customHeight="1" x14ac:dyDescent="0.2">
      <c r="A93" s="175"/>
      <c r="B93" s="175"/>
      <c r="C93" s="175"/>
      <c r="D93" s="175"/>
      <c r="E93" s="175"/>
      <c r="F93" s="175"/>
      <c r="G93" s="175"/>
      <c r="H93" s="175"/>
      <c r="I93" s="175"/>
      <c r="J93" s="175"/>
    </row>
  </sheetData>
  <sheetProtection algorithmName="SHA-512" hashValue="lP+ypdWwx26YYVvwCRxGH4cgJHnfjJTCGe650Uq2jx5WCvEcJ8L00DOpkhijcwkiMu6uruhzwQlfmz7OIlsuDw==" saltValue="FwTP0PPTwEDKQzumhTHilg==" spinCount="100000" sheet="1" selectLockedCells="1"/>
  <mergeCells count="11">
    <mergeCell ref="A92:J92"/>
    <mergeCell ref="A5:C5"/>
    <mergeCell ref="A2:D2"/>
    <mergeCell ref="B80:D80"/>
    <mergeCell ref="B64:D64"/>
    <mergeCell ref="C78:D78"/>
    <mergeCell ref="G66:J66"/>
    <mergeCell ref="A66:A67"/>
    <mergeCell ref="A62:A63"/>
    <mergeCell ref="B36:B37"/>
    <mergeCell ref="A88:J88"/>
  </mergeCells>
  <dataValidations xWindow="780" yWindow="383" count="1">
    <dataValidation type="list" allowBlank="1" showInputMessage="1" showErrorMessage="1" errorTitle="Year Level Entry Required" error="Select the Year Level from the drop down box provided" promptTitle="Use the Drop Arrow" prompt="Select the Year Level" sqref="D8:D13" xr:uid="{00000000-0002-0000-0000-000000000000}">
      <formula1>$B$48:$B$54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53" fitToHeight="0" orientation="portrait" r:id="rId1"/>
  <ignoredErrors>
    <ignoredError sqref="D48:D52 D5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173FDB713A143900071EF9DFEDD01" ma:contentTypeVersion="2" ma:contentTypeDescription="Create a new document." ma:contentTypeScope="" ma:versionID="8d9675ce8912510a8cee52ede814041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7495c11f9cb744321fa7fed5f64acf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3AFD85A-B463-43CD-A721-F03466C1DB14}"/>
</file>

<file path=customXml/itemProps2.xml><?xml version="1.0" encoding="utf-8"?>
<ds:datastoreItem xmlns:ds="http://schemas.openxmlformats.org/officeDocument/2006/customXml" ds:itemID="{6D899E3A-C0AF-4CEE-9B81-7352F7394D8B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16858912-EA38-4A86-B68D-B23FE883B35C}">
  <ds:schemaRefs>
    <ds:schemaRef ds:uri="http://schemas.microsoft.com/office/2006/metadata/properties"/>
    <ds:schemaRef ds:uri="http://schemas.microsoft.com/office/infopath/2007/PartnerControls"/>
    <ds:schemaRef ds:uri="2123ad7f-f122-4490-870e-0af5c1740cf5"/>
    <ds:schemaRef ds:uri="f570a18a-0a23-45c5-9afc-61aaec822f9e"/>
  </ds:schemaRefs>
</ds:datastoreItem>
</file>

<file path=customXml/itemProps4.xml><?xml version="1.0" encoding="utf-8"?>
<ds:datastoreItem xmlns:ds="http://schemas.openxmlformats.org/officeDocument/2006/customXml" ds:itemID="{6B7AD878-6628-4583-AD03-FAAB15E38D0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45FB21A-FD49-42F4-851D-F4B03E35F78E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378620f7-aa4a-40ac-902a-2ef913d8ed69}" enabled="0" method="" siteId="{378620f7-aa4a-40ac-902a-2ef913d8ed6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Fee Calculation 2026</vt:lpstr>
      <vt:lpstr>'Fee Calculation 2026'!Print_Area</vt:lpstr>
    </vt:vector>
  </TitlesOfParts>
  <Manager/>
  <Company>St. Joseph's College, Gregory Terrace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dcoetzee</dc:creator>
  <cp:keywords/>
  <dc:description/>
  <cp:lastModifiedBy>Amy Hardisty</cp:lastModifiedBy>
  <cp:revision/>
  <cp:lastPrinted>2025-11-19T07:06:34Z</cp:lastPrinted>
  <dcterms:created xsi:type="dcterms:W3CDTF">2013-07-05T04:58:52Z</dcterms:created>
  <dcterms:modified xsi:type="dcterms:W3CDTF">2025-11-19T23:06:25Z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  <property fmtid="{D5CDD505-2E9C-101B-9397-08002B2CF9AE}" pid="3" name="ContentTypeId">
    <vt:lpwstr>0x0101000F2173FDB713A143900071EF9DFEDD01</vt:lpwstr>
  </property>
  <property fmtid="{D5CDD505-2E9C-101B-9397-08002B2CF9AE}" pid="4" name="Order">
    <vt:r8>3000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  <property fmtid="{D5CDD505-2E9C-101B-9397-08002B2CF9AE}" pid="9" name="_SourceUrl">
    <vt:lpwstr/>
  </property>
  <property fmtid="{D5CDD505-2E9C-101B-9397-08002B2CF9AE}" pid="10" name="_SharedFileIndex">
    <vt:lpwstr/>
  </property>
</Properties>
</file>