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https://mybcecatholicedu-my.sharepoint.com/personal/ahardisty_bne_catholic_edu_au/Documents/Desktop/"/>
    </mc:Choice>
  </mc:AlternateContent>
  <xr:revisionPtr revIDLastSave="34" documentId="8_{578CA493-4925-42DA-B937-21C862A572E7}" xr6:coauthVersionLast="47" xr6:coauthVersionMax="47" xr10:uidLastSave="{DBA8DA72-CDA7-4C1C-9D21-BA000BE2BE6A}"/>
  <bookViews>
    <workbookView xWindow="-120" yWindow="-120" windowWidth="29040" windowHeight="15840" xr2:uid="{00000000-000D-0000-FFFF-FFFF00000000}"/>
  </bookViews>
  <sheets>
    <sheet name="Fee Calculation 2024" sheetId="8" r:id="rId1"/>
  </sheets>
  <definedNames>
    <definedName name="_xlnm.Print_Area" localSheetId="0">'Fee Calculation 2024'!$A$1:$J$86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2" i="8" l="1"/>
  <c r="E71" i="8"/>
  <c r="E70" i="8"/>
  <c r="E69" i="8"/>
  <c r="E73" i="8" l="1"/>
  <c r="G64" i="8" l="1"/>
  <c r="G63" i="8"/>
  <c r="G62" i="8"/>
  <c r="D30" i="8" l="1"/>
  <c r="E30" i="8" s="1"/>
  <c r="D53" i="8"/>
  <c r="E53" i="8" s="1"/>
  <c r="D19" i="8"/>
  <c r="D20" i="8"/>
  <c r="E20" i="8" s="1"/>
  <c r="J20" i="8" s="1"/>
  <c r="D18" i="8"/>
  <c r="E18" i="8" s="1"/>
  <c r="D57" i="8"/>
  <c r="D52" i="8"/>
  <c r="E52" i="8" s="1"/>
  <c r="D54" i="8"/>
  <c r="E54" i="8" s="1"/>
  <c r="I18" i="8" l="1"/>
  <c r="G18" i="8"/>
  <c r="H18" i="8"/>
  <c r="J18" i="8"/>
  <c r="I20" i="8"/>
  <c r="H20" i="8"/>
  <c r="G20" i="8"/>
  <c r="G30" i="8"/>
  <c r="H53" i="8"/>
  <c r="G53" i="8"/>
  <c r="J53" i="8"/>
  <c r="I53" i="8"/>
  <c r="H54" i="8"/>
  <c r="G54" i="8"/>
  <c r="J54" i="8"/>
  <c r="I54" i="8"/>
  <c r="J52" i="8"/>
  <c r="G52" i="8"/>
  <c r="I52" i="8"/>
  <c r="H52" i="8"/>
  <c r="D16" i="8"/>
  <c r="E16" i="8" s="1"/>
  <c r="D17" i="8"/>
  <c r="E17" i="8" s="1"/>
  <c r="D21" i="8"/>
  <c r="D23" i="8"/>
  <c r="H17" i="8" l="1"/>
  <c r="I17" i="8"/>
  <c r="J17" i="8"/>
  <c r="G17" i="8"/>
  <c r="J16" i="8"/>
  <c r="I16" i="8"/>
  <c r="G16" i="8"/>
  <c r="H16" i="8"/>
  <c r="D56" i="8"/>
  <c r="D58" i="8"/>
  <c r="E56" i="8" l="1"/>
  <c r="H56" i="8" s="1"/>
  <c r="D26" i="8" l="1"/>
  <c r="E26" i="8" s="1"/>
  <c r="D40" i="8"/>
  <c r="E40" i="8" s="1"/>
  <c r="D39" i="8"/>
  <c r="E39" i="8" s="1"/>
  <c r="D38" i="8"/>
  <c r="E38" i="8" s="1"/>
  <c r="D37" i="8"/>
  <c r="E37" i="8" s="1"/>
  <c r="D36" i="8"/>
  <c r="E36" i="8" s="1"/>
  <c r="D35" i="8"/>
  <c r="E35" i="8" s="1"/>
  <c r="D34" i="8"/>
  <c r="E34" i="8" s="1"/>
  <c r="G38" i="8" l="1"/>
  <c r="J38" i="8"/>
  <c r="I38" i="8"/>
  <c r="H38" i="8"/>
  <c r="J37" i="8"/>
  <c r="G37" i="8"/>
  <c r="I37" i="8"/>
  <c r="H37" i="8"/>
  <c r="H39" i="8"/>
  <c r="G39" i="8"/>
  <c r="J39" i="8"/>
  <c r="I39" i="8"/>
  <c r="G40" i="8"/>
  <c r="J40" i="8"/>
  <c r="H40" i="8"/>
  <c r="I40" i="8"/>
  <c r="H36" i="8"/>
  <c r="J36" i="8"/>
  <c r="I36" i="8"/>
  <c r="G36" i="8"/>
  <c r="J35" i="8"/>
  <c r="H35" i="8"/>
  <c r="I35" i="8"/>
  <c r="G35" i="8"/>
  <c r="G26" i="8"/>
  <c r="J34" i="8"/>
  <c r="G34" i="8"/>
  <c r="I34" i="8"/>
  <c r="H34" i="8"/>
  <c r="E58" i="8"/>
  <c r="E57" i="8"/>
  <c r="G57" i="8" l="1"/>
  <c r="G58" i="8"/>
  <c r="D55" i="8"/>
  <c r="D48" i="8"/>
  <c r="E55" i="8" l="1"/>
  <c r="E19" i="8"/>
  <c r="E21" i="8"/>
  <c r="E23" i="8"/>
  <c r="D43" i="8"/>
  <c r="E43" i="8" s="1"/>
  <c r="D44" i="8"/>
  <c r="E44" i="8" s="1"/>
  <c r="D45" i="8"/>
  <c r="E45" i="8" s="1"/>
  <c r="D46" i="8"/>
  <c r="E46" i="8" s="1"/>
  <c r="D47" i="8"/>
  <c r="E47" i="8" s="1"/>
  <c r="E48" i="8"/>
  <c r="D49" i="8"/>
  <c r="E49" i="8" s="1"/>
  <c r="I19" i="8" l="1"/>
  <c r="G19" i="8"/>
  <c r="H19" i="8"/>
  <c r="J19" i="8"/>
  <c r="I49" i="8"/>
  <c r="G49" i="8"/>
  <c r="J49" i="8"/>
  <c r="H49" i="8"/>
  <c r="J47" i="8"/>
  <c r="H47" i="8"/>
  <c r="I47" i="8"/>
  <c r="G47" i="8"/>
  <c r="J46" i="8"/>
  <c r="H46" i="8"/>
  <c r="I46" i="8"/>
  <c r="G46" i="8"/>
  <c r="I48" i="8"/>
  <c r="J48" i="8"/>
  <c r="H48" i="8"/>
  <c r="G48" i="8"/>
  <c r="J55" i="8"/>
  <c r="I55" i="8"/>
  <c r="H55" i="8"/>
  <c r="G55" i="8"/>
  <c r="J45" i="8"/>
  <c r="I45" i="8"/>
  <c r="H45" i="8"/>
  <c r="G45" i="8"/>
  <c r="J44" i="8"/>
  <c r="I44" i="8"/>
  <c r="H44" i="8"/>
  <c r="G44" i="8"/>
  <c r="I23" i="8"/>
  <c r="J23" i="8"/>
  <c r="H23" i="8"/>
  <c r="G23" i="8"/>
  <c r="H21" i="8"/>
  <c r="G21" i="8"/>
  <c r="J21" i="8"/>
  <c r="I21" i="8"/>
  <c r="J43" i="8"/>
  <c r="I43" i="8"/>
  <c r="H43" i="8"/>
  <c r="G43" i="8"/>
  <c r="E59" i="8"/>
  <c r="E66" i="8" s="1"/>
  <c r="E78" i="8" s="1"/>
  <c r="G59" i="8" l="1"/>
  <c r="G66" i="8" s="1"/>
  <c r="H59" i="8"/>
  <c r="H66" i="8" s="1"/>
  <c r="I59" i="8"/>
  <c r="I66" i="8" s="1"/>
  <c r="J59" i="8"/>
  <c r="J66" i="8" s="1"/>
  <c r="E75" i="8"/>
  <c r="E79" i="8"/>
  <c r="E80" i="8"/>
</calcChain>
</file>

<file path=xl/sharedStrings.xml><?xml version="1.0" encoding="utf-8"?>
<sst xmlns="http://schemas.openxmlformats.org/spreadsheetml/2006/main" count="91" uniqueCount="73">
  <si>
    <t>Family Details</t>
  </si>
  <si>
    <t>Student Names</t>
  </si>
  <si>
    <t xml:space="preserve">No of Children </t>
  </si>
  <si>
    <t>Year Level</t>
  </si>
  <si>
    <t>Year 2</t>
  </si>
  <si>
    <t>Fee Category</t>
  </si>
  <si>
    <t>Description</t>
  </si>
  <si>
    <t>Fee Schedule</t>
  </si>
  <si>
    <t xml:space="preserve">Number </t>
  </si>
  <si>
    <t>Annual Fee</t>
  </si>
  <si>
    <t>Tuition Fees</t>
  </si>
  <si>
    <t>Capital Levy</t>
  </si>
  <si>
    <t xml:space="preserve">per Family - Compulsory  </t>
  </si>
  <si>
    <t>P&amp;F Levy</t>
  </si>
  <si>
    <t>Bookpack Prep</t>
  </si>
  <si>
    <t>Prep</t>
  </si>
  <si>
    <t>Year 1</t>
  </si>
  <si>
    <t>Student Resource Levy</t>
  </si>
  <si>
    <t>Year 3</t>
  </si>
  <si>
    <t>Year 4</t>
  </si>
  <si>
    <t>Year 5</t>
  </si>
  <si>
    <t>Year 6</t>
  </si>
  <si>
    <t>Student Activity Levy</t>
  </si>
  <si>
    <t>Technology Levy</t>
  </si>
  <si>
    <t>Camp</t>
  </si>
  <si>
    <t>Hear &amp; Say</t>
  </si>
  <si>
    <t xml:space="preserve">                                  ANNUAL TOTAL including ADJUSTMENTS </t>
  </si>
  <si>
    <t>Put '1' only on relevant line</t>
  </si>
  <si>
    <t>Total Discount</t>
  </si>
  <si>
    <t>Payment Schedule</t>
  </si>
  <si>
    <t>÷ 40 pmts</t>
  </si>
  <si>
    <r>
      <t xml:space="preserve">  Payment Frequency - per </t>
    </r>
    <r>
      <rPr>
        <b/>
        <sz val="10"/>
        <rFont val="Arial"/>
        <family val="2"/>
      </rPr>
      <t>Fortnight</t>
    </r>
    <r>
      <rPr>
        <sz val="10"/>
        <rFont val="Arial"/>
        <family val="2"/>
      </rPr>
      <t xml:space="preserve">         eg.    (15th February to 8th November)</t>
    </r>
  </si>
  <si>
    <t>÷ 20 pmts</t>
  </si>
  <si>
    <r>
      <t xml:space="preserve">  Payment Frequency - per </t>
    </r>
    <r>
      <rPr>
        <b/>
        <sz val="10"/>
        <rFont val="Arial"/>
        <family val="2"/>
      </rPr>
      <t>Month</t>
    </r>
    <r>
      <rPr>
        <sz val="10"/>
        <rFont val="Arial"/>
        <family val="2"/>
      </rPr>
      <t xml:space="preserve">              eg.    (15th February to 15th November)</t>
    </r>
  </si>
  <si>
    <t>÷ 10 pmts</t>
  </si>
  <si>
    <r>
      <t xml:space="preserve">  Payment Frequency - per </t>
    </r>
    <r>
      <rPr>
        <b/>
        <sz val="10"/>
        <rFont val="Arial"/>
        <family val="2"/>
      </rPr>
      <t xml:space="preserve">Term </t>
    </r>
    <r>
      <rPr>
        <sz val="10"/>
        <rFont val="Arial"/>
        <family val="2"/>
      </rPr>
      <t xml:space="preserve">                         by end of Week 4 of each Term</t>
    </r>
  </si>
  <si>
    <r>
      <t xml:space="preserve">  Payment Frequency - per </t>
    </r>
    <r>
      <rPr>
        <b/>
        <sz val="10"/>
        <rFont val="Arial"/>
        <family val="2"/>
      </rPr>
      <t>Week</t>
    </r>
    <r>
      <rPr>
        <sz val="10"/>
        <rFont val="Arial"/>
        <family val="2"/>
      </rPr>
      <t xml:space="preserve">               eg.   (15th February to 15th November)</t>
    </r>
  </si>
  <si>
    <t>Optional but highly recommended for Prep Students Only.  Contact Finance Officer if not participating.</t>
  </si>
  <si>
    <t xml:space="preserve">  1  Child in Family    </t>
  </si>
  <si>
    <t xml:space="preserve">  2  Children in Family</t>
  </si>
  <si>
    <t xml:space="preserve">  3  Children in Family</t>
  </si>
  <si>
    <t>Term 1 Fees</t>
  </si>
  <si>
    <t>Term 2 Fees</t>
  </si>
  <si>
    <t>Term 3 Fees</t>
  </si>
  <si>
    <t>Term 4 Fees</t>
  </si>
  <si>
    <r>
      <t xml:space="preserve">Enter relevant data in the </t>
    </r>
    <r>
      <rPr>
        <b/>
        <i/>
        <sz val="14"/>
        <color indexed="8"/>
        <rFont val="Arial"/>
        <family val="2"/>
      </rPr>
      <t>blue</t>
    </r>
    <r>
      <rPr>
        <b/>
        <i/>
        <sz val="14"/>
        <rFont val="Arial"/>
        <family val="2"/>
      </rPr>
      <t xml:space="preserve"> sections ONLY.</t>
    </r>
    <r>
      <rPr>
        <b/>
        <sz val="14"/>
        <rFont val="Arial"/>
        <family val="2"/>
      </rPr>
      <t xml:space="preserve">                                                                                                                                                </t>
    </r>
    <r>
      <rPr>
        <sz val="14"/>
        <rFont val="Arial"/>
        <family val="2"/>
      </rPr>
      <t xml:space="preserve">                                                                                                                  </t>
    </r>
  </si>
  <si>
    <t>If using the Direct Debit or Bpoint methods of payment please print &amp;/or scan your payment form and this worksheet to the Finance Officer at pwynfinance@bne.catholic.edu.au or to the GA Office for processing.</t>
  </si>
  <si>
    <t>Adjustments</t>
  </si>
  <si>
    <r>
      <rPr>
        <b/>
        <i/>
        <sz val="12"/>
        <rFont val="Arial"/>
        <family val="2"/>
      </rPr>
      <t>Adjustments</t>
    </r>
    <r>
      <rPr>
        <b/>
        <sz val="12"/>
        <rFont val="Arial"/>
        <family val="2"/>
      </rPr>
      <t xml:space="preserve"> </t>
    </r>
  </si>
  <si>
    <t>Early Payment     Discount</t>
  </si>
  <si>
    <t>Adjustments for Enrolment Fees, Credit or Debit Balance from previous year</t>
  </si>
  <si>
    <t>Direct Debit &amp; Bpoint Forms are available from either school office or online from the school website or parent portal.</t>
  </si>
  <si>
    <t>Enter $ amount</t>
  </si>
  <si>
    <t>(charged in Term of camp)</t>
  </si>
  <si>
    <t>(charged in Term 1)</t>
  </si>
  <si>
    <t>1:1 Device</t>
  </si>
  <si>
    <t>See Term totals</t>
  </si>
  <si>
    <r>
      <t xml:space="preserve">* </t>
    </r>
    <r>
      <rPr>
        <i/>
        <sz val="11"/>
        <rFont val="Arial"/>
        <family val="2"/>
      </rPr>
      <t> Deduct Credit Balance Brought Forward from previous year </t>
    </r>
  </si>
  <si>
    <r>
      <t>*  </t>
    </r>
    <r>
      <rPr>
        <i/>
        <sz val="11"/>
        <rFont val="Arial"/>
        <family val="2"/>
      </rPr>
      <t>Add Debit Balance Brought Forward from previous year (amount still owing)</t>
    </r>
  </si>
  <si>
    <t>(Includes Technology</t>
  </si>
  <si>
    <t>levy for P-2)</t>
  </si>
  <si>
    <t>If you require any further assistance regarding school fees, please contact Amy Hardisty, Finance Officer in person, or by email to PWYNFinance@bne.catholic.edu.au or by phone on 3396 4486 (Option 5).</t>
  </si>
  <si>
    <t xml:space="preserve">ANNUAL TOTAL FOR 2024 including DISCOUNT IF PAID IN FULL BY 1/3/2024     </t>
  </si>
  <si>
    <t>2024 - FEE CALCULATION WORKSHEET</t>
  </si>
  <si>
    <r>
      <t xml:space="preserve">*  </t>
    </r>
    <r>
      <rPr>
        <i/>
        <sz val="11"/>
        <rFont val="Arial"/>
        <family val="2"/>
      </rPr>
      <t>Deduct $100 for previously paid Enrolment Fee for NEW Families ONLY starting in 2024</t>
    </r>
  </si>
  <si>
    <r>
      <t xml:space="preserve">Only apply the below Discount if the                                           Annual Total including Adjustments for 2024 is                                                       </t>
    </r>
    <r>
      <rPr>
        <b/>
        <i/>
        <u/>
        <sz val="12"/>
        <rFont val="Arial"/>
        <family val="2"/>
      </rPr>
      <t xml:space="preserve">PAID IN FULL BY THE  </t>
    </r>
    <r>
      <rPr>
        <b/>
        <i/>
        <u/>
        <sz val="14"/>
        <rFont val="Arial"/>
        <family val="2"/>
      </rPr>
      <t>1/3/2024</t>
    </r>
  </si>
  <si>
    <t>                                           TOTAL FOR 2024 </t>
  </si>
  <si>
    <t xml:space="preserve">  5 Children or more</t>
  </si>
  <si>
    <t xml:space="preserve">  1 Child</t>
  </si>
  <si>
    <t xml:space="preserve">  2 Children</t>
  </si>
  <si>
    <t xml:space="preserve">  3 Children</t>
  </si>
  <si>
    <t xml:space="preserve">  4 Children</t>
  </si>
  <si>
    <t xml:space="preserve">  4+ Children in 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</si>
</sst>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_-[$$-409]* #,##0.00_ ;_-[$$-409]* \-#,##0.00\ ;_-[$$-409]* &quot;-&quot;??_ ;_-@_ "/>
  </numFmts>
  <fonts count="2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theme="0" tint="-0.14999847407452621"/>
      <name val="Arial"/>
      <family val="2"/>
    </font>
    <font>
      <b/>
      <i/>
      <sz val="12"/>
      <color rgb="FFFF0000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i/>
      <u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u/>
      <sz val="14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8"/>
      <name val="Arial"/>
      <family val="2"/>
    </font>
    <font>
      <b/>
      <i/>
      <sz val="14"/>
      <name val="Arial"/>
      <family val="2"/>
    </font>
    <font>
      <b/>
      <i/>
      <sz val="14"/>
      <color indexed="8"/>
      <name val="Arial"/>
      <family val="2"/>
    </font>
    <font>
      <sz val="14"/>
      <name val="Arial"/>
      <family val="2"/>
    </font>
    <font>
      <sz val="12"/>
      <color theme="0" tint="-4.9989318521683403E-2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i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3">
    <xf numFmtId="0" fontId="0" fillId="0" borderId="0" xfId="0"/>
    <xf numFmtId="0" fontId="1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165" fontId="4" fillId="0" borderId="6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1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4" fillId="8" borderId="9" xfId="0" applyFont="1" applyFill="1" applyBorder="1" applyProtection="1">
      <protection locked="0"/>
    </xf>
    <xf numFmtId="1" fontId="6" fillId="8" borderId="9" xfId="0" applyNumberFormat="1" applyFont="1" applyFill="1" applyBorder="1" applyAlignment="1" applyProtection="1">
      <alignment horizontal="center" vertical="top"/>
      <protection locked="0"/>
    </xf>
    <xf numFmtId="0" fontId="6" fillId="0" borderId="9" xfId="0" applyFont="1" applyBorder="1" applyAlignment="1">
      <alignment horizontal="center"/>
    </xf>
    <xf numFmtId="0" fontId="4" fillId="0" borderId="12" xfId="0" applyFont="1" applyBorder="1"/>
    <xf numFmtId="165" fontId="9" fillId="8" borderId="10" xfId="0" applyNumberFormat="1" applyFont="1" applyFill="1" applyBorder="1" applyAlignment="1" applyProtection="1">
      <alignment horizontal="center" vertical="top"/>
      <protection locked="0"/>
    </xf>
    <xf numFmtId="0" fontId="9" fillId="0" borderId="10" xfId="0" applyFont="1" applyBorder="1" applyAlignment="1">
      <alignment horizontal="center" vertical="top"/>
    </xf>
    <xf numFmtId="4" fontId="6" fillId="0" borderId="7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Alignment="1">
      <alignment horizontal="center"/>
    </xf>
    <xf numFmtId="4" fontId="6" fillId="0" borderId="5" xfId="0" applyNumberFormat="1" applyFont="1" applyBorder="1" applyAlignment="1">
      <alignment horizontal="center" wrapText="1"/>
    </xf>
    <xf numFmtId="165" fontId="6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0" xfId="0" applyNumberFormat="1" applyFont="1"/>
    <xf numFmtId="0" fontId="6" fillId="2" borderId="0" xfId="0" applyFont="1" applyFill="1" applyAlignment="1">
      <alignment horizontal="center"/>
    </xf>
    <xf numFmtId="0" fontId="4" fillId="2" borderId="0" xfId="0" applyFont="1" applyFill="1"/>
    <xf numFmtId="0" fontId="10" fillId="5" borderId="20" xfId="0" applyFont="1" applyFill="1" applyBorder="1" applyAlignment="1">
      <alignment horizontal="left"/>
    </xf>
    <xf numFmtId="0" fontId="4" fillId="5" borderId="20" xfId="0" applyFont="1" applyFill="1" applyBorder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4" fontId="4" fillId="2" borderId="0" xfId="1" applyFont="1" applyFill="1"/>
    <xf numFmtId="0" fontId="6" fillId="0" borderId="6" xfId="0" applyFont="1" applyBorder="1" applyAlignment="1">
      <alignment horizontal="center"/>
    </xf>
    <xf numFmtId="0" fontId="6" fillId="2" borderId="15" xfId="0" applyFont="1" applyFill="1" applyBorder="1"/>
    <xf numFmtId="0" fontId="6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 wrapText="1"/>
    </xf>
    <xf numFmtId="4" fontId="4" fillId="0" borderId="0" xfId="0" applyNumberFormat="1" applyFont="1" applyAlignment="1">
      <alignment horizontal="right"/>
    </xf>
    <xf numFmtId="165" fontId="6" fillId="7" borderId="8" xfId="0" applyNumberFormat="1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vertical="top" wrapText="1"/>
    </xf>
    <xf numFmtId="0" fontId="1" fillId="0" borderId="21" xfId="0" applyFont="1" applyBorder="1"/>
    <xf numFmtId="0" fontId="6" fillId="0" borderId="4" xfId="0" applyFont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/>
    </xf>
    <xf numFmtId="0" fontId="1" fillId="0" borderId="23" xfId="0" applyFont="1" applyBorder="1"/>
    <xf numFmtId="165" fontId="6" fillId="7" borderId="18" xfId="0" applyNumberFormat="1" applyFont="1" applyFill="1" applyBorder="1" applyAlignment="1">
      <alignment horizontal="center"/>
    </xf>
    <xf numFmtId="165" fontId="6" fillId="7" borderId="9" xfId="0" applyNumberFormat="1" applyFont="1" applyFill="1" applyBorder="1" applyAlignment="1">
      <alignment horizontal="center"/>
    </xf>
    <xf numFmtId="165" fontId="6" fillId="7" borderId="10" xfId="0" applyNumberFormat="1" applyFont="1" applyFill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165" fontId="2" fillId="6" borderId="4" xfId="0" applyNumberFormat="1" applyFont="1" applyFill="1" applyBorder="1" applyAlignment="1">
      <alignment horizontal="center" vertical="center"/>
    </xf>
    <xf numFmtId="165" fontId="2" fillId="3" borderId="4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14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1" fontId="6" fillId="8" borderId="8" xfId="0" applyNumberFormat="1" applyFont="1" applyFill="1" applyBorder="1" applyAlignment="1" applyProtection="1">
      <alignment horizontal="center" vertical="top"/>
      <protection locked="0"/>
    </xf>
    <xf numFmtId="0" fontId="1" fillId="0" borderId="27" xfId="0" applyFont="1" applyBorder="1"/>
    <xf numFmtId="0" fontId="1" fillId="0" borderId="28" xfId="0" applyFont="1" applyBorder="1"/>
    <xf numFmtId="0" fontId="13" fillId="0" borderId="22" xfId="0" applyFont="1" applyBorder="1" applyAlignment="1">
      <alignment horizontal="center"/>
    </xf>
    <xf numFmtId="4" fontId="13" fillId="0" borderId="25" xfId="0" applyNumberFormat="1" applyFont="1" applyBorder="1" applyAlignment="1">
      <alignment horizontal="center"/>
    </xf>
    <xf numFmtId="4" fontId="13" fillId="0" borderId="26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0" fontId="1" fillId="0" borderId="34" xfId="0" applyFont="1" applyBorder="1"/>
    <xf numFmtId="165" fontId="1" fillId="0" borderId="25" xfId="0" applyNumberFormat="1" applyFont="1" applyBorder="1" applyAlignment="1">
      <alignment horizontal="right"/>
    </xf>
    <xf numFmtId="165" fontId="1" fillId="0" borderId="26" xfId="0" applyNumberFormat="1" applyFon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4" fillId="0" borderId="11" xfId="0" applyFont="1" applyBorder="1"/>
    <xf numFmtId="0" fontId="10" fillId="5" borderId="0" xfId="0" applyFont="1" applyFill="1" applyAlignment="1">
      <alignment horizontal="left"/>
    </xf>
    <xf numFmtId="0" fontId="4" fillId="5" borderId="0" xfId="0" applyFont="1" applyFill="1"/>
    <xf numFmtId="0" fontId="4" fillId="5" borderId="32" xfId="0" applyFont="1" applyFill="1" applyBorder="1"/>
    <xf numFmtId="0" fontId="4" fillId="5" borderId="38" xfId="0" applyFont="1" applyFill="1" applyBorder="1"/>
    <xf numFmtId="0" fontId="4" fillId="2" borderId="3" xfId="0" applyFont="1" applyFill="1" applyBorder="1" applyAlignment="1">
      <alignment horizontal="left"/>
    </xf>
    <xf numFmtId="0" fontId="4" fillId="2" borderId="40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left" vertical="center"/>
    </xf>
    <xf numFmtId="44" fontId="6" fillId="2" borderId="1" xfId="0" applyNumberFormat="1" applyFont="1" applyFill="1" applyBorder="1" applyAlignment="1">
      <alignment horizontal="center"/>
    </xf>
    <xf numFmtId="164" fontId="6" fillId="2" borderId="1" xfId="1" applyFont="1" applyFill="1" applyBorder="1" applyAlignment="1">
      <alignment horizontal="center"/>
    </xf>
    <xf numFmtId="0" fontId="5" fillId="2" borderId="0" xfId="0" applyFont="1" applyFill="1"/>
    <xf numFmtId="0" fontId="4" fillId="0" borderId="3" xfId="0" applyFont="1" applyBorder="1"/>
    <xf numFmtId="165" fontId="4" fillId="0" borderId="0" xfId="1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165" fontId="11" fillId="0" borderId="0" xfId="1" applyNumberFormat="1" applyFont="1" applyFill="1" applyAlignment="1">
      <alignment horizontal="center"/>
    </xf>
    <xf numFmtId="164" fontId="4" fillId="0" borderId="0" xfId="1" applyFont="1" applyFill="1"/>
    <xf numFmtId="165" fontId="6" fillId="2" borderId="31" xfId="0" applyNumberFormat="1" applyFont="1" applyFill="1" applyBorder="1" applyAlignment="1">
      <alignment horizontal="center"/>
    </xf>
    <xf numFmtId="164" fontId="20" fillId="8" borderId="37" xfId="1" applyFont="1" applyFill="1" applyBorder="1" applyAlignment="1" applyProtection="1">
      <alignment horizontal="left" wrapText="1"/>
      <protection locked="0"/>
    </xf>
    <xf numFmtId="166" fontId="20" fillId="8" borderId="37" xfId="1" applyNumberFormat="1" applyFont="1" applyFill="1" applyBorder="1" applyProtection="1">
      <protection locked="0"/>
    </xf>
    <xf numFmtId="166" fontId="20" fillId="8" borderId="39" xfId="1" applyNumberFormat="1" applyFont="1" applyFill="1" applyBorder="1" applyProtection="1">
      <protection locked="0"/>
    </xf>
    <xf numFmtId="0" fontId="5" fillId="0" borderId="7" xfId="0" applyFont="1" applyBorder="1" applyAlignment="1">
      <alignment horizontal="center" vertical="top"/>
    </xf>
    <xf numFmtId="165" fontId="4" fillId="0" borderId="7" xfId="0" applyNumberFormat="1" applyFont="1" applyBorder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165" fontId="4" fillId="0" borderId="35" xfId="0" applyNumberFormat="1" applyFont="1" applyBorder="1" applyAlignment="1">
      <alignment horizontal="center"/>
    </xf>
    <xf numFmtId="0" fontId="22" fillId="0" borderId="0" xfId="0" applyFont="1" applyAlignment="1">
      <alignment vertical="top" wrapText="1"/>
    </xf>
    <xf numFmtId="0" fontId="25" fillId="0" borderId="0" xfId="0" applyFont="1"/>
    <xf numFmtId="0" fontId="4" fillId="2" borderId="3" xfId="0" applyFont="1" applyFill="1" applyBorder="1"/>
    <xf numFmtId="0" fontId="4" fillId="8" borderId="24" xfId="0" applyFont="1" applyFill="1" applyBorder="1" applyAlignment="1" applyProtection="1">
      <alignment horizontal="center"/>
      <protection locked="0"/>
    </xf>
    <xf numFmtId="0" fontId="4" fillId="8" borderId="30" xfId="0" applyFont="1" applyFill="1" applyBorder="1" applyAlignment="1" applyProtection="1">
      <alignment horizontal="center"/>
      <protection locked="0"/>
    </xf>
    <xf numFmtId="0" fontId="4" fillId="8" borderId="32" xfId="0" applyFont="1" applyFill="1" applyBorder="1" applyAlignment="1" applyProtection="1">
      <alignment horizontal="center"/>
      <protection locked="0"/>
    </xf>
    <xf numFmtId="4" fontId="21" fillId="0" borderId="0" xfId="0" applyNumberFormat="1" applyFont="1"/>
    <xf numFmtId="0" fontId="8" fillId="0" borderId="0" xfId="0" applyFont="1" applyAlignment="1">
      <alignment vertical="center" wrapText="1"/>
    </xf>
    <xf numFmtId="0" fontId="15" fillId="0" borderId="7" xfId="0" applyFont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16" fillId="2" borderId="4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4" fillId="0" borderId="11" xfId="0" applyFont="1" applyBorder="1" applyAlignment="1">
      <alignment horizontal="center"/>
    </xf>
    <xf numFmtId="1" fontId="6" fillId="2" borderId="6" xfId="0" applyNumberFormat="1" applyFont="1" applyFill="1" applyBorder="1" applyAlignment="1">
      <alignment horizontal="center" vertical="top"/>
    </xf>
    <xf numFmtId="0" fontId="4" fillId="0" borderId="7" xfId="0" applyFont="1" applyBorder="1"/>
    <xf numFmtId="4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left" wrapText="1"/>
    </xf>
    <xf numFmtId="165" fontId="6" fillId="0" borderId="5" xfId="0" applyNumberFormat="1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4" fontId="4" fillId="0" borderId="6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4" fontId="4" fillId="0" borderId="6" xfId="0" applyNumberFormat="1" applyFont="1" applyBorder="1" applyAlignment="1">
      <alignment horizontal="left"/>
    </xf>
    <xf numFmtId="4" fontId="4" fillId="0" borderId="34" xfId="0" applyNumberFormat="1" applyFont="1" applyBorder="1" applyAlignment="1">
      <alignment horizontal="center"/>
    </xf>
    <xf numFmtId="4" fontId="4" fillId="0" borderId="42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vertical="top"/>
    </xf>
    <xf numFmtId="165" fontId="4" fillId="0" borderId="6" xfId="0" applyNumberFormat="1" applyFont="1" applyBorder="1" applyAlignment="1">
      <alignment horizontal="center" vertical="top"/>
    </xf>
    <xf numFmtId="4" fontId="4" fillId="0" borderId="13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4" fillId="0" borderId="36" xfId="0" applyNumberFormat="1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0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10" fillId="5" borderId="11" xfId="0" applyFont="1" applyFill="1" applyBorder="1" applyAlignment="1">
      <alignment horizontal="left"/>
    </xf>
    <xf numFmtId="0" fontId="10" fillId="5" borderId="11" xfId="0" applyFont="1" applyFill="1" applyBorder="1"/>
    <xf numFmtId="0" fontId="10" fillId="5" borderId="12" xfId="0" applyFont="1" applyFill="1" applyBorder="1"/>
    <xf numFmtId="0" fontId="27" fillId="0" borderId="6" xfId="0" applyFont="1" applyBorder="1" applyAlignment="1">
      <alignment vertical="center"/>
    </xf>
    <xf numFmtId="0" fontId="24" fillId="0" borderId="0" xfId="0" applyFont="1"/>
    <xf numFmtId="0" fontId="19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1" fontId="4" fillId="0" borderId="35" xfId="0" applyNumberFormat="1" applyFont="1" applyBorder="1" applyAlignment="1">
      <alignment horizontal="center"/>
    </xf>
    <xf numFmtId="0" fontId="28" fillId="0" borderId="7" xfId="0" applyFont="1" applyBorder="1" applyAlignment="1">
      <alignment horizontal="left" vertical="top"/>
    </xf>
    <xf numFmtId="0" fontId="4" fillId="0" borderId="32" xfId="0" applyFont="1" applyBorder="1"/>
    <xf numFmtId="0" fontId="9" fillId="0" borderId="32" xfId="0" applyFont="1" applyBorder="1" applyAlignment="1">
      <alignment horizontal="center" vertical="top"/>
    </xf>
    <xf numFmtId="165" fontId="9" fillId="0" borderId="32" xfId="0" applyNumberFormat="1" applyFont="1" applyBorder="1" applyAlignment="1">
      <alignment horizontal="center" vertical="top"/>
    </xf>
    <xf numFmtId="165" fontId="6" fillId="2" borderId="2" xfId="0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165" fontId="6" fillId="2" borderId="1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24" fillId="0" borderId="32" xfId="0" applyFont="1" applyBorder="1" applyAlignment="1">
      <alignment horizontal="center" vertical="top" wrapText="1"/>
    </xf>
    <xf numFmtId="0" fontId="22" fillId="0" borderId="32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wrapText="1"/>
    </xf>
    <xf numFmtId="0" fontId="28" fillId="0" borderId="7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4" fontId="26" fillId="0" borderId="0" xfId="0" applyNumberFormat="1" applyFont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/>
    </xf>
    <xf numFmtId="0" fontId="4" fillId="0" borderId="3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867834</xdr:colOff>
      <xdr:row>1</xdr:row>
      <xdr:rowOff>10585</xdr:rowOff>
    </xdr:from>
    <xdr:to>
      <xdr:col>9</xdr:col>
      <xdr:colOff>666750</xdr:colOff>
      <xdr:row>5</xdr:row>
      <xdr:rowOff>1111251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885C80-746E-47C3-9383-6CCAA75FE7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1" y="211668"/>
          <a:ext cx="3884082" cy="24341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pageSetUpPr fitToPage="1"/>
  </sheetPr>
  <dimension ref="A1:AUA86"/>
  <sheetViews>
    <sheetView tabSelected="1" topLeftCell="A27" zoomScale="90" zoomScaleNormal="90" workbookViewId="0">
      <selection activeCell="D8" sqref="D8"/>
    </sheetView>
  </sheetViews>
  <sheetFormatPr defaultColWidth="11.453125" defaultRowHeight="15.5" x14ac:dyDescent="0.35"/>
  <cols>
    <col min="1" max="1" width="26.453125" style="7" customWidth="1"/>
    <col min="2" max="2" width="59.26953125" style="47" customWidth="1"/>
    <col min="3" max="3" width="16.453125" style="32" customWidth="1"/>
    <col min="4" max="4" width="12.1796875" style="8" customWidth="1"/>
    <col min="5" max="5" width="19.1796875" style="8" customWidth="1"/>
    <col min="6" max="6" width="2" style="8" customWidth="1"/>
    <col min="7" max="7" width="13.26953125" style="8" customWidth="1"/>
    <col min="8" max="10" width="13.26953125" style="7" customWidth="1"/>
    <col min="11" max="16384" width="11.453125" style="7"/>
  </cols>
  <sheetData>
    <row r="1" spans="1:10" x14ac:dyDescent="0.35">
      <c r="B1" s="87"/>
      <c r="C1" s="87"/>
      <c r="D1" s="87"/>
      <c r="E1" s="87"/>
      <c r="F1" s="87"/>
      <c r="H1" s="115">
        <v>0</v>
      </c>
    </row>
    <row r="2" spans="1:10" ht="29.25" customHeight="1" x14ac:dyDescent="0.6">
      <c r="A2" s="185" t="s">
        <v>63</v>
      </c>
      <c r="B2" s="185"/>
      <c r="C2" s="185"/>
      <c r="D2" s="185"/>
      <c r="E2" s="120"/>
      <c r="F2" s="120"/>
      <c r="G2" s="120"/>
      <c r="H2" s="115">
        <v>1</v>
      </c>
    </row>
    <row r="3" spans="1:10" ht="14.25" customHeight="1" x14ac:dyDescent="0.35">
      <c r="B3" s="87"/>
      <c r="C3" s="87"/>
      <c r="D3" s="87"/>
      <c r="E3" s="87"/>
      <c r="F3" s="87"/>
      <c r="H3" s="115">
        <v>2</v>
      </c>
    </row>
    <row r="4" spans="1:10" ht="20.25" customHeight="1" x14ac:dyDescent="0.35">
      <c r="B4" s="121"/>
      <c r="C4" s="121"/>
      <c r="D4" s="121"/>
      <c r="E4" s="121"/>
      <c r="F4" s="88"/>
      <c r="H4" s="115">
        <v>3</v>
      </c>
    </row>
    <row r="5" spans="1:10" ht="41.25" customHeight="1" x14ac:dyDescent="0.35">
      <c r="A5" s="184" t="s">
        <v>45</v>
      </c>
      <c r="B5" s="184"/>
      <c r="C5" s="184"/>
      <c r="D5" s="114"/>
      <c r="E5" s="114"/>
      <c r="F5" s="114"/>
      <c r="G5" s="114"/>
      <c r="H5" s="115">
        <v>4</v>
      </c>
    </row>
    <row r="6" spans="1:10" ht="96.75" customHeight="1" thickBot="1" x14ac:dyDescent="0.4">
      <c r="A6" s="180" t="s">
        <v>46</v>
      </c>
      <c r="B6" s="181"/>
      <c r="C6" s="181"/>
      <c r="D6" s="181"/>
      <c r="E6" s="114"/>
      <c r="F6" s="114"/>
      <c r="G6" s="114"/>
      <c r="H6" s="115">
        <v>5</v>
      </c>
    </row>
    <row r="7" spans="1:10" ht="35.5" customHeight="1" thickBot="1" x14ac:dyDescent="0.4">
      <c r="A7" s="86" t="s">
        <v>0</v>
      </c>
      <c r="B7" s="10" t="s">
        <v>1</v>
      </c>
      <c r="C7" s="11" t="s">
        <v>2</v>
      </c>
      <c r="D7" s="11" t="s">
        <v>3</v>
      </c>
      <c r="H7" s="9"/>
    </row>
    <row r="8" spans="1:10" x14ac:dyDescent="0.35">
      <c r="A8" s="163"/>
      <c r="B8" s="75"/>
      <c r="C8" s="12">
        <v>1</v>
      </c>
      <c r="D8" s="13"/>
    </row>
    <row r="9" spans="1:10" x14ac:dyDescent="0.35">
      <c r="A9" s="128"/>
      <c r="B9" s="14"/>
      <c r="C9" s="15">
        <v>2</v>
      </c>
      <c r="D9" s="13"/>
    </row>
    <row r="10" spans="1:10" x14ac:dyDescent="0.35">
      <c r="A10" s="128"/>
      <c r="B10" s="14"/>
      <c r="C10" s="15">
        <v>3</v>
      </c>
      <c r="D10" s="13"/>
    </row>
    <row r="11" spans="1:10" x14ac:dyDescent="0.35">
      <c r="A11" s="128"/>
      <c r="B11" s="14"/>
      <c r="C11" s="15">
        <v>4</v>
      </c>
      <c r="D11" s="13"/>
    </row>
    <row r="12" spans="1:10" ht="15.75" customHeight="1" thickBot="1" x14ac:dyDescent="0.4">
      <c r="A12" s="129"/>
      <c r="B12" s="17"/>
      <c r="C12" s="18">
        <v>5</v>
      </c>
      <c r="D12" s="13"/>
    </row>
    <row r="13" spans="1:10" ht="15.75" customHeight="1" thickBot="1" x14ac:dyDescent="0.4">
      <c r="A13" s="169"/>
      <c r="B13" s="171"/>
      <c r="C13" s="170"/>
      <c r="D13" s="169"/>
    </row>
    <row r="14" spans="1:10" ht="58.5" customHeight="1" thickBot="1" x14ac:dyDescent="0.4">
      <c r="A14" s="130" t="s">
        <v>5</v>
      </c>
      <c r="B14" s="19" t="s">
        <v>6</v>
      </c>
      <c r="C14" s="20" t="s">
        <v>7</v>
      </c>
      <c r="D14" s="21" t="s">
        <v>8</v>
      </c>
      <c r="E14" s="22" t="s">
        <v>9</v>
      </c>
      <c r="F14" s="23"/>
      <c r="G14" s="123" t="s">
        <v>41</v>
      </c>
      <c r="H14" s="123" t="s">
        <v>42</v>
      </c>
      <c r="I14" s="123" t="s">
        <v>43</v>
      </c>
      <c r="J14" s="123" t="s">
        <v>44</v>
      </c>
    </row>
    <row r="15" spans="1:10" ht="7.5" customHeight="1" x14ac:dyDescent="0.35">
      <c r="A15" s="24"/>
      <c r="B15" s="131"/>
      <c r="C15" s="132"/>
      <c r="D15" s="133"/>
      <c r="E15" s="134"/>
      <c r="F15" s="25"/>
      <c r="G15" s="26"/>
      <c r="H15" s="26"/>
      <c r="I15" s="26"/>
      <c r="J15" s="26"/>
    </row>
    <row r="16" spans="1:10" x14ac:dyDescent="0.35">
      <c r="A16" s="2" t="s">
        <v>10</v>
      </c>
      <c r="B16" s="6" t="s">
        <v>68</v>
      </c>
      <c r="C16" s="4">
        <v>1864</v>
      </c>
      <c r="D16" s="127">
        <f>IFERROR(IF(COUNTA($D$8:$D$12)=1,"1",),)</f>
        <v>0</v>
      </c>
      <c r="E16" s="4">
        <f t="shared" ref="E16:E21" si="0">SUM(C16*D16)</f>
        <v>0</v>
      </c>
      <c r="F16" s="5"/>
      <c r="G16" s="4">
        <f t="shared" ref="G16:G21" si="1">E16/4</f>
        <v>0</v>
      </c>
      <c r="H16" s="4">
        <f t="shared" ref="H16:H21" si="2">E16/4</f>
        <v>0</v>
      </c>
      <c r="I16" s="4">
        <f t="shared" ref="I16:I21" si="3">E16/4</f>
        <v>0</v>
      </c>
      <c r="J16" s="4">
        <f t="shared" ref="J16:J21" si="4">E16/4</f>
        <v>0</v>
      </c>
    </row>
    <row r="17" spans="1:10" x14ac:dyDescent="0.35">
      <c r="A17" s="2"/>
      <c r="B17" s="6" t="s">
        <v>69</v>
      </c>
      <c r="C17" s="4">
        <v>2984</v>
      </c>
      <c r="D17" s="127">
        <f>IFERROR(IF(COUNTA($D$8:$D$12)=2,"1",),)</f>
        <v>0</v>
      </c>
      <c r="E17" s="4">
        <f t="shared" si="0"/>
        <v>0</v>
      </c>
      <c r="F17" s="5"/>
      <c r="G17" s="4">
        <f t="shared" si="1"/>
        <v>0</v>
      </c>
      <c r="H17" s="4">
        <f t="shared" si="2"/>
        <v>0</v>
      </c>
      <c r="I17" s="4">
        <f t="shared" si="3"/>
        <v>0</v>
      </c>
      <c r="J17" s="4">
        <f t="shared" si="4"/>
        <v>0</v>
      </c>
    </row>
    <row r="18" spans="1:10" x14ac:dyDescent="0.35">
      <c r="A18" s="2"/>
      <c r="B18" s="6" t="s">
        <v>70</v>
      </c>
      <c r="C18" s="4">
        <v>3728</v>
      </c>
      <c r="D18" s="127">
        <f>IFERROR(IF(COUNTA($D$8:$D$12)=3,"1",),)</f>
        <v>0</v>
      </c>
      <c r="E18" s="4">
        <f t="shared" si="0"/>
        <v>0</v>
      </c>
      <c r="F18" s="5"/>
      <c r="G18" s="4">
        <f t="shared" si="1"/>
        <v>0</v>
      </c>
      <c r="H18" s="4">
        <f t="shared" si="2"/>
        <v>0</v>
      </c>
      <c r="I18" s="4">
        <f t="shared" si="3"/>
        <v>0</v>
      </c>
      <c r="J18" s="4">
        <f t="shared" si="4"/>
        <v>0</v>
      </c>
    </row>
    <row r="19" spans="1:10" x14ac:dyDescent="0.35">
      <c r="A19" s="2"/>
      <c r="B19" s="6" t="s">
        <v>71</v>
      </c>
      <c r="C19" s="4">
        <v>4100</v>
      </c>
      <c r="D19" s="127">
        <f>IFERROR(IF(COUNTA($D$8:$D$12)=4,"1",),)</f>
        <v>0</v>
      </c>
      <c r="E19" s="4">
        <f t="shared" si="0"/>
        <v>0</v>
      </c>
      <c r="F19" s="5"/>
      <c r="G19" s="4">
        <f t="shared" si="1"/>
        <v>0</v>
      </c>
      <c r="H19" s="4">
        <f t="shared" si="2"/>
        <v>0</v>
      </c>
      <c r="I19" s="4">
        <f t="shared" si="3"/>
        <v>0</v>
      </c>
      <c r="J19" s="4">
        <f t="shared" si="4"/>
        <v>0</v>
      </c>
    </row>
    <row r="20" spans="1:10" ht="16" thickBot="1" x14ac:dyDescent="0.4">
      <c r="A20" s="27"/>
      <c r="B20" s="31" t="s">
        <v>67</v>
      </c>
      <c r="C20" s="28">
        <v>4100</v>
      </c>
      <c r="D20" s="31">
        <f>IFERROR(IF(COUNTA($D$8:$D$12)&gt;=5,"1",),)</f>
        <v>0</v>
      </c>
      <c r="E20" s="28">
        <f t="shared" si="0"/>
        <v>0</v>
      </c>
      <c r="F20" s="5"/>
      <c r="G20" s="28">
        <f t="shared" si="1"/>
        <v>0</v>
      </c>
      <c r="H20" s="28">
        <f t="shared" si="2"/>
        <v>0</v>
      </c>
      <c r="I20" s="28">
        <f t="shared" si="3"/>
        <v>0</v>
      </c>
      <c r="J20" s="28">
        <f t="shared" si="4"/>
        <v>0</v>
      </c>
    </row>
    <row r="21" spans="1:10" ht="20.25" customHeight="1" x14ac:dyDescent="0.35">
      <c r="A21" s="2" t="s">
        <v>11</v>
      </c>
      <c r="B21" s="39" t="s">
        <v>12</v>
      </c>
      <c r="C21" s="4">
        <v>700</v>
      </c>
      <c r="D21" s="127">
        <f>IFERROR(IF(COUNTA($D$8:$D$12)&gt;0,"1",),)</f>
        <v>0</v>
      </c>
      <c r="E21" s="4">
        <f t="shared" si="0"/>
        <v>0</v>
      </c>
      <c r="F21" s="5"/>
      <c r="G21" s="4">
        <f t="shared" si="1"/>
        <v>0</v>
      </c>
      <c r="H21" s="4">
        <f t="shared" si="2"/>
        <v>0</v>
      </c>
      <c r="I21" s="4">
        <f t="shared" si="3"/>
        <v>0</v>
      </c>
      <c r="J21" s="4">
        <f t="shared" si="4"/>
        <v>0</v>
      </c>
    </row>
    <row r="22" spans="1:10" ht="7.75" customHeight="1" x14ac:dyDescent="0.35">
      <c r="A22" s="2"/>
      <c r="B22" s="3"/>
      <c r="C22" s="4"/>
      <c r="D22" s="127"/>
      <c r="E22" s="4"/>
      <c r="F22" s="5"/>
      <c r="G22" s="6"/>
      <c r="H22" s="6"/>
      <c r="I22" s="6"/>
      <c r="J22" s="6"/>
    </row>
    <row r="23" spans="1:10" ht="16.5" customHeight="1" x14ac:dyDescent="0.35">
      <c r="A23" s="2" t="s">
        <v>13</v>
      </c>
      <c r="B23" s="135" t="s">
        <v>12</v>
      </c>
      <c r="C23" s="4">
        <v>165</v>
      </c>
      <c r="D23" s="127">
        <f>IFERROR(IF(COUNTA($D$8:$D$12)&gt;0,"1",),)</f>
        <v>0</v>
      </c>
      <c r="E23" s="4">
        <f>SUM(C23*D23)</f>
        <v>0</v>
      </c>
      <c r="F23" s="5"/>
      <c r="G23" s="4">
        <f>E23/4</f>
        <v>0</v>
      </c>
      <c r="H23" s="4">
        <f>E23/4</f>
        <v>0</v>
      </c>
      <c r="I23" s="4">
        <f>E23/4</f>
        <v>0</v>
      </c>
      <c r="J23" s="4">
        <f>E23/4</f>
        <v>0</v>
      </c>
    </row>
    <row r="24" spans="1:10" ht="7.5" customHeight="1" thickBot="1" x14ac:dyDescent="0.4">
      <c r="A24" s="27"/>
      <c r="B24" s="136"/>
      <c r="C24" s="28"/>
      <c r="D24" s="137"/>
      <c r="E24" s="28"/>
      <c r="F24" s="5"/>
      <c r="G24" s="28"/>
      <c r="H24" s="28"/>
      <c r="I24" s="28"/>
      <c r="J24" s="28"/>
    </row>
    <row r="25" spans="1:10" ht="7.5" customHeight="1" x14ac:dyDescent="0.35">
      <c r="A25" s="29"/>
      <c r="B25" s="138"/>
      <c r="C25" s="30"/>
      <c r="D25" s="139"/>
      <c r="E25" s="30"/>
      <c r="F25" s="5"/>
      <c r="G25" s="30"/>
      <c r="H25" s="30"/>
      <c r="I25" s="30"/>
      <c r="J25" s="30"/>
    </row>
    <row r="26" spans="1:10" x14ac:dyDescent="0.35">
      <c r="A26" s="2" t="s">
        <v>14</v>
      </c>
      <c r="B26" s="140" t="s">
        <v>15</v>
      </c>
      <c r="C26" s="4">
        <v>150</v>
      </c>
      <c r="D26" s="127">
        <f>COUNTIF($D$8:$D$12,B26)</f>
        <v>0</v>
      </c>
      <c r="E26" s="4">
        <f t="shared" ref="E26" si="5">SUM(C26*D26)</f>
        <v>0</v>
      </c>
      <c r="F26" s="5"/>
      <c r="G26" s="4">
        <f>E26</f>
        <v>0</v>
      </c>
      <c r="H26" s="4">
        <v>0</v>
      </c>
      <c r="I26" s="4">
        <v>0</v>
      </c>
      <c r="J26" s="4">
        <v>0</v>
      </c>
    </row>
    <row r="27" spans="1:10" x14ac:dyDescent="0.35">
      <c r="A27" s="157" t="s">
        <v>54</v>
      </c>
      <c r="B27" s="140"/>
      <c r="C27" s="4"/>
      <c r="D27" s="127"/>
      <c r="E27" s="4"/>
      <c r="F27" s="5"/>
      <c r="G27" s="4"/>
      <c r="H27" s="4"/>
      <c r="I27" s="4"/>
      <c r="J27" s="4"/>
    </row>
    <row r="28" spans="1:10" ht="9" customHeight="1" thickBot="1" x14ac:dyDescent="0.4">
      <c r="A28" s="27"/>
      <c r="B28" s="141"/>
      <c r="C28" s="28"/>
      <c r="D28" s="137"/>
      <c r="E28" s="28"/>
      <c r="F28" s="4"/>
      <c r="G28" s="28"/>
      <c r="H28" s="28"/>
      <c r="I28" s="28"/>
      <c r="J28" s="28"/>
    </row>
    <row r="29" spans="1:10" ht="9" customHeight="1" x14ac:dyDescent="0.35">
      <c r="A29" s="29"/>
      <c r="B29" s="142"/>
      <c r="C29" s="30"/>
      <c r="D29" s="143"/>
      <c r="E29" s="30"/>
      <c r="F29" s="5"/>
      <c r="G29" s="30"/>
      <c r="H29" s="30"/>
      <c r="I29" s="30"/>
      <c r="J29" s="30"/>
    </row>
    <row r="30" spans="1:10" x14ac:dyDescent="0.35">
      <c r="A30" s="2" t="s">
        <v>25</v>
      </c>
      <c r="B30" s="140" t="s">
        <v>15</v>
      </c>
      <c r="C30" s="4">
        <v>25</v>
      </c>
      <c r="D30" s="144">
        <f>COUNTIF($D$8:$D$12,B30)</f>
        <v>0</v>
      </c>
      <c r="E30" s="4">
        <f>C30*D30</f>
        <v>0</v>
      </c>
      <c r="F30" s="5"/>
      <c r="G30" s="4">
        <f>E30</f>
        <v>0</v>
      </c>
      <c r="H30" s="4">
        <v>0</v>
      </c>
      <c r="I30" s="4">
        <v>0</v>
      </c>
      <c r="J30" s="4">
        <v>0</v>
      </c>
    </row>
    <row r="31" spans="1:10" x14ac:dyDescent="0.35">
      <c r="A31" s="157" t="s">
        <v>54</v>
      </c>
      <c r="B31" s="182" t="s">
        <v>37</v>
      </c>
      <c r="C31" s="4"/>
      <c r="D31" s="159"/>
      <c r="E31" s="4"/>
      <c r="F31" s="5"/>
      <c r="G31" s="4"/>
      <c r="H31" s="4"/>
      <c r="I31" s="4"/>
      <c r="J31" s="4"/>
    </row>
    <row r="32" spans="1:10" ht="16" thickBot="1" x14ac:dyDescent="0.4">
      <c r="A32" s="168"/>
      <c r="B32" s="183"/>
      <c r="C32" s="129"/>
      <c r="D32" s="16"/>
      <c r="E32" s="129"/>
      <c r="F32" s="4"/>
      <c r="G32" s="31"/>
      <c r="H32" s="31"/>
      <c r="I32" s="31"/>
      <c r="J32" s="31"/>
    </row>
    <row r="33" spans="1:10" ht="6" customHeight="1" x14ac:dyDescent="0.35">
      <c r="A33" s="2"/>
      <c r="B33" s="140"/>
      <c r="C33" s="4"/>
      <c r="D33" s="145"/>
      <c r="E33" s="4"/>
      <c r="F33" s="5"/>
      <c r="G33" s="4"/>
      <c r="H33" s="4"/>
      <c r="I33" s="4"/>
      <c r="J33" s="4"/>
    </row>
    <row r="34" spans="1:10" x14ac:dyDescent="0.35">
      <c r="A34" s="2" t="s">
        <v>17</v>
      </c>
      <c r="B34" s="140" t="s">
        <v>15</v>
      </c>
      <c r="C34" s="4">
        <v>295</v>
      </c>
      <c r="D34" s="127">
        <f>COUNTIF($D$8:$D$12,B34)</f>
        <v>0</v>
      </c>
      <c r="E34" s="4">
        <f t="shared" ref="E34:E40" si="6">SUM(C34*D34)</f>
        <v>0</v>
      </c>
      <c r="F34" s="5"/>
      <c r="G34" s="4">
        <f t="shared" ref="G34:G40" si="7">E34/4</f>
        <v>0</v>
      </c>
      <c r="H34" s="4">
        <f t="shared" ref="H34:H40" si="8">E34/4</f>
        <v>0</v>
      </c>
      <c r="I34" s="4">
        <f t="shared" ref="I34:I40" si="9">E34/4</f>
        <v>0</v>
      </c>
      <c r="J34" s="4">
        <f t="shared" ref="J34:J40" si="10">E34/4</f>
        <v>0</v>
      </c>
    </row>
    <row r="35" spans="1:10" x14ac:dyDescent="0.35">
      <c r="A35" s="165" t="s">
        <v>59</v>
      </c>
      <c r="B35" s="140" t="s">
        <v>16</v>
      </c>
      <c r="C35" s="4">
        <v>295</v>
      </c>
      <c r="D35" s="127">
        <f t="shared" ref="D35:D40" si="11">COUNTIF($D$8:$D$12,B35)</f>
        <v>0</v>
      </c>
      <c r="E35" s="4">
        <f t="shared" si="6"/>
        <v>0</v>
      </c>
      <c r="F35" s="5"/>
      <c r="G35" s="4">
        <f t="shared" si="7"/>
        <v>0</v>
      </c>
      <c r="H35" s="4">
        <f t="shared" si="8"/>
        <v>0</v>
      </c>
      <c r="I35" s="4">
        <f t="shared" si="9"/>
        <v>0</v>
      </c>
      <c r="J35" s="4">
        <f t="shared" si="10"/>
        <v>0</v>
      </c>
    </row>
    <row r="36" spans="1:10" x14ac:dyDescent="0.35">
      <c r="A36" s="158" t="s">
        <v>60</v>
      </c>
      <c r="B36" s="140" t="s">
        <v>4</v>
      </c>
      <c r="C36" s="4">
        <v>295</v>
      </c>
      <c r="D36" s="127">
        <f t="shared" si="11"/>
        <v>0</v>
      </c>
      <c r="E36" s="4">
        <f t="shared" si="6"/>
        <v>0</v>
      </c>
      <c r="F36" s="5"/>
      <c r="G36" s="4">
        <f t="shared" si="7"/>
        <v>0</v>
      </c>
      <c r="H36" s="4">
        <f t="shared" si="8"/>
        <v>0</v>
      </c>
      <c r="I36" s="4">
        <f t="shared" si="9"/>
        <v>0</v>
      </c>
      <c r="J36" s="4">
        <f t="shared" si="10"/>
        <v>0</v>
      </c>
    </row>
    <row r="37" spans="1:10" x14ac:dyDescent="0.35">
      <c r="A37" s="156"/>
      <c r="B37" s="140" t="s">
        <v>18</v>
      </c>
      <c r="C37" s="4">
        <v>110</v>
      </c>
      <c r="D37" s="127">
        <f t="shared" si="11"/>
        <v>0</v>
      </c>
      <c r="E37" s="4">
        <f t="shared" si="6"/>
        <v>0</v>
      </c>
      <c r="F37" s="5"/>
      <c r="G37" s="4">
        <f t="shared" si="7"/>
        <v>0</v>
      </c>
      <c r="H37" s="4">
        <f t="shared" si="8"/>
        <v>0</v>
      </c>
      <c r="I37" s="4">
        <f t="shared" si="9"/>
        <v>0</v>
      </c>
      <c r="J37" s="4">
        <f t="shared" si="10"/>
        <v>0</v>
      </c>
    </row>
    <row r="38" spans="1:10" x14ac:dyDescent="0.35">
      <c r="A38" s="2"/>
      <c r="B38" s="140" t="s">
        <v>19</v>
      </c>
      <c r="C38" s="4">
        <v>110</v>
      </c>
      <c r="D38" s="127">
        <f t="shared" si="11"/>
        <v>0</v>
      </c>
      <c r="E38" s="4">
        <f t="shared" si="6"/>
        <v>0</v>
      </c>
      <c r="F38" s="5"/>
      <c r="G38" s="4">
        <f t="shared" si="7"/>
        <v>0</v>
      </c>
      <c r="H38" s="4">
        <f t="shared" si="8"/>
        <v>0</v>
      </c>
      <c r="I38" s="4">
        <f t="shared" si="9"/>
        <v>0</v>
      </c>
      <c r="J38" s="4">
        <f t="shared" si="10"/>
        <v>0</v>
      </c>
    </row>
    <row r="39" spans="1:10" x14ac:dyDescent="0.35">
      <c r="A39" s="2"/>
      <c r="B39" s="140" t="s">
        <v>20</v>
      </c>
      <c r="C39" s="4">
        <v>110</v>
      </c>
      <c r="D39" s="127">
        <f t="shared" si="11"/>
        <v>0</v>
      </c>
      <c r="E39" s="4">
        <f t="shared" si="6"/>
        <v>0</v>
      </c>
      <c r="F39" s="5"/>
      <c r="G39" s="4">
        <f t="shared" si="7"/>
        <v>0</v>
      </c>
      <c r="H39" s="4">
        <f t="shared" si="8"/>
        <v>0</v>
      </c>
      <c r="I39" s="4">
        <f t="shared" si="9"/>
        <v>0</v>
      </c>
      <c r="J39" s="4">
        <f t="shared" si="10"/>
        <v>0</v>
      </c>
    </row>
    <row r="40" spans="1:10" x14ac:dyDescent="0.35">
      <c r="A40" s="2"/>
      <c r="B40" s="140" t="s">
        <v>21</v>
      </c>
      <c r="C40" s="4">
        <v>110</v>
      </c>
      <c r="D40" s="127">
        <f t="shared" si="11"/>
        <v>0</v>
      </c>
      <c r="E40" s="4">
        <f t="shared" si="6"/>
        <v>0</v>
      </c>
      <c r="F40" s="5"/>
      <c r="G40" s="4">
        <f t="shared" si="7"/>
        <v>0</v>
      </c>
      <c r="H40" s="4">
        <f t="shared" si="8"/>
        <v>0</v>
      </c>
      <c r="I40" s="4">
        <f t="shared" si="9"/>
        <v>0</v>
      </c>
      <c r="J40" s="4">
        <f t="shared" si="10"/>
        <v>0</v>
      </c>
    </row>
    <row r="41" spans="1:10" ht="6.75" customHeight="1" thickBot="1" x14ac:dyDescent="0.4">
      <c r="A41" s="27"/>
      <c r="B41" s="141"/>
      <c r="C41" s="28"/>
      <c r="D41" s="137"/>
      <c r="E41" s="28"/>
      <c r="F41" s="4"/>
      <c r="G41" s="28"/>
      <c r="H41" s="28"/>
      <c r="I41" s="28"/>
      <c r="J41" s="28"/>
    </row>
    <row r="42" spans="1:10" ht="8.5" customHeight="1" x14ac:dyDescent="0.35">
      <c r="A42" s="6"/>
      <c r="B42" s="146"/>
      <c r="C42" s="4"/>
      <c r="D42" s="127"/>
      <c r="E42" s="4"/>
      <c r="F42" s="5"/>
      <c r="G42" s="6"/>
      <c r="H42" s="6"/>
      <c r="I42" s="6"/>
      <c r="J42" s="6"/>
    </row>
    <row r="43" spans="1:10" x14ac:dyDescent="0.35">
      <c r="A43" s="2" t="s">
        <v>22</v>
      </c>
      <c r="B43" s="140" t="s">
        <v>15</v>
      </c>
      <c r="C43" s="4">
        <v>220</v>
      </c>
      <c r="D43" s="127">
        <f>COUNTIF($D$8:$D$12,B43)</f>
        <v>0</v>
      </c>
      <c r="E43" s="4">
        <f t="shared" ref="E43:E49" si="12">SUM(C43*D43)</f>
        <v>0</v>
      </c>
      <c r="F43" s="5"/>
      <c r="G43" s="4">
        <f t="shared" ref="G43:G49" si="13">E43/4</f>
        <v>0</v>
      </c>
      <c r="H43" s="4">
        <f t="shared" ref="H43:H49" si="14">E43/4</f>
        <v>0</v>
      </c>
      <c r="I43" s="4">
        <f t="shared" ref="I43:I49" si="15">E43/4</f>
        <v>0</v>
      </c>
      <c r="J43" s="4">
        <f t="shared" ref="J43:J49" si="16">E43/4</f>
        <v>0</v>
      </c>
    </row>
    <row r="44" spans="1:10" x14ac:dyDescent="0.35">
      <c r="A44" s="2"/>
      <c r="B44" s="140" t="s">
        <v>16</v>
      </c>
      <c r="C44" s="4">
        <v>220</v>
      </c>
      <c r="D44" s="127">
        <f t="shared" ref="D44:D49" si="17">COUNTIF($D$8:$D$12,B44)</f>
        <v>0</v>
      </c>
      <c r="E44" s="4">
        <f t="shared" si="12"/>
        <v>0</v>
      </c>
      <c r="F44" s="5"/>
      <c r="G44" s="4">
        <f t="shared" si="13"/>
        <v>0</v>
      </c>
      <c r="H44" s="4">
        <f t="shared" si="14"/>
        <v>0</v>
      </c>
      <c r="I44" s="4">
        <f t="shared" si="15"/>
        <v>0</v>
      </c>
      <c r="J44" s="4">
        <f t="shared" si="16"/>
        <v>0</v>
      </c>
    </row>
    <row r="45" spans="1:10" x14ac:dyDescent="0.35">
      <c r="A45" s="2"/>
      <c r="B45" s="140" t="s">
        <v>4</v>
      </c>
      <c r="C45" s="4">
        <v>220</v>
      </c>
      <c r="D45" s="127">
        <f t="shared" si="17"/>
        <v>0</v>
      </c>
      <c r="E45" s="4">
        <f t="shared" si="12"/>
        <v>0</v>
      </c>
      <c r="F45" s="5"/>
      <c r="G45" s="4">
        <f t="shared" si="13"/>
        <v>0</v>
      </c>
      <c r="H45" s="4">
        <f t="shared" si="14"/>
        <v>0</v>
      </c>
      <c r="I45" s="4">
        <f t="shared" si="15"/>
        <v>0</v>
      </c>
      <c r="J45" s="4">
        <f t="shared" si="16"/>
        <v>0</v>
      </c>
    </row>
    <row r="46" spans="1:10" x14ac:dyDescent="0.35">
      <c r="A46" s="2"/>
      <c r="B46" s="140" t="s">
        <v>18</v>
      </c>
      <c r="C46" s="4">
        <v>220</v>
      </c>
      <c r="D46" s="127">
        <f t="shared" si="17"/>
        <v>0</v>
      </c>
      <c r="E46" s="4">
        <f t="shared" si="12"/>
        <v>0</v>
      </c>
      <c r="F46" s="5"/>
      <c r="G46" s="4">
        <f t="shared" si="13"/>
        <v>0</v>
      </c>
      <c r="H46" s="4">
        <f t="shared" si="14"/>
        <v>0</v>
      </c>
      <c r="I46" s="4">
        <f t="shared" si="15"/>
        <v>0</v>
      </c>
      <c r="J46" s="4">
        <f t="shared" si="16"/>
        <v>0</v>
      </c>
    </row>
    <row r="47" spans="1:10" x14ac:dyDescent="0.35">
      <c r="A47" s="2"/>
      <c r="B47" s="140" t="s">
        <v>19</v>
      </c>
      <c r="C47" s="4">
        <v>220</v>
      </c>
      <c r="D47" s="127">
        <f t="shared" si="17"/>
        <v>0</v>
      </c>
      <c r="E47" s="4">
        <f t="shared" si="12"/>
        <v>0</v>
      </c>
      <c r="F47" s="5"/>
      <c r="G47" s="4">
        <f t="shared" si="13"/>
        <v>0</v>
      </c>
      <c r="H47" s="4">
        <f t="shared" si="14"/>
        <v>0</v>
      </c>
      <c r="I47" s="4">
        <f t="shared" si="15"/>
        <v>0</v>
      </c>
      <c r="J47" s="4">
        <f t="shared" si="16"/>
        <v>0</v>
      </c>
    </row>
    <row r="48" spans="1:10" x14ac:dyDescent="0.35">
      <c r="A48" s="2"/>
      <c r="B48" s="140" t="s">
        <v>20</v>
      </c>
      <c r="C48" s="4">
        <v>220</v>
      </c>
      <c r="D48" s="127">
        <f t="shared" si="17"/>
        <v>0</v>
      </c>
      <c r="E48" s="4">
        <f t="shared" si="12"/>
        <v>0</v>
      </c>
      <c r="F48" s="5"/>
      <c r="G48" s="4">
        <f t="shared" si="13"/>
        <v>0</v>
      </c>
      <c r="H48" s="4">
        <f t="shared" si="14"/>
        <v>0</v>
      </c>
      <c r="I48" s="4">
        <f t="shared" si="15"/>
        <v>0</v>
      </c>
      <c r="J48" s="4">
        <f t="shared" si="16"/>
        <v>0</v>
      </c>
    </row>
    <row r="49" spans="1:1223" x14ac:dyDescent="0.35">
      <c r="A49" s="2"/>
      <c r="B49" s="140" t="s">
        <v>21</v>
      </c>
      <c r="C49" s="4">
        <v>220</v>
      </c>
      <c r="D49" s="127">
        <f t="shared" si="17"/>
        <v>0</v>
      </c>
      <c r="E49" s="4">
        <f t="shared" si="12"/>
        <v>0</v>
      </c>
      <c r="F49" s="5"/>
      <c r="G49" s="4">
        <f t="shared" si="13"/>
        <v>0</v>
      </c>
      <c r="H49" s="4">
        <f t="shared" si="14"/>
        <v>0</v>
      </c>
      <c r="I49" s="4">
        <f t="shared" si="15"/>
        <v>0</v>
      </c>
      <c r="J49" s="4">
        <f t="shared" si="16"/>
        <v>0</v>
      </c>
    </row>
    <row r="50" spans="1:1223" ht="16" thickBot="1" x14ac:dyDescent="0.4">
      <c r="A50" s="27"/>
      <c r="B50" s="141"/>
      <c r="C50" s="28"/>
      <c r="D50" s="137"/>
      <c r="E50" s="28"/>
      <c r="F50" s="4"/>
      <c r="G50" s="31"/>
      <c r="H50" s="31"/>
      <c r="I50" s="31"/>
      <c r="J50" s="31"/>
    </row>
    <row r="51" spans="1:1223" ht="3.75" customHeight="1" x14ac:dyDescent="0.35">
      <c r="A51" s="29"/>
      <c r="B51" s="147"/>
      <c r="C51" s="30"/>
      <c r="D51" s="143"/>
      <c r="E51" s="30"/>
      <c r="F51" s="5"/>
      <c r="G51" s="26"/>
      <c r="H51" s="26"/>
      <c r="I51" s="26"/>
      <c r="J51" s="26"/>
    </row>
    <row r="52" spans="1:1223" x14ac:dyDescent="0.35">
      <c r="A52" s="2" t="s">
        <v>23</v>
      </c>
      <c r="B52" s="148" t="s">
        <v>18</v>
      </c>
      <c r="C52" s="4">
        <v>425</v>
      </c>
      <c r="D52" s="127">
        <f>COUNTIF($D$8:$D$12,B52)</f>
        <v>0</v>
      </c>
      <c r="E52" s="4">
        <f t="shared" ref="E52:E58" si="18">C52*D52</f>
        <v>0</v>
      </c>
      <c r="F52" s="5"/>
      <c r="G52" s="4">
        <f>E52/4</f>
        <v>0</v>
      </c>
      <c r="H52" s="4">
        <f>E52/4</f>
        <v>0</v>
      </c>
      <c r="I52" s="4">
        <f>E52/4</f>
        <v>0</v>
      </c>
      <c r="J52" s="4">
        <f>E52/4</f>
        <v>0</v>
      </c>
    </row>
    <row r="53" spans="1:1223" x14ac:dyDescent="0.35">
      <c r="A53" s="156" t="s">
        <v>55</v>
      </c>
      <c r="B53" s="148" t="s">
        <v>19</v>
      </c>
      <c r="C53" s="4">
        <v>425</v>
      </c>
      <c r="D53" s="127">
        <f t="shared" ref="D53" si="19">COUNTIF($D$8:$D$12,B53)</f>
        <v>0</v>
      </c>
      <c r="E53" s="4">
        <f t="shared" ref="E53" si="20">C53*D53</f>
        <v>0</v>
      </c>
      <c r="F53" s="5"/>
      <c r="G53" s="4">
        <f>E53/4</f>
        <v>0</v>
      </c>
      <c r="H53" s="4">
        <f>E53/4</f>
        <v>0</v>
      </c>
      <c r="I53" s="4">
        <f>E53/4</f>
        <v>0</v>
      </c>
      <c r="J53" s="4">
        <f>E53/4</f>
        <v>0</v>
      </c>
    </row>
    <row r="54" spans="1:1223" x14ac:dyDescent="0.35">
      <c r="A54" s="2"/>
      <c r="B54" s="148" t="s">
        <v>20</v>
      </c>
      <c r="C54" s="4">
        <v>425</v>
      </c>
      <c r="D54" s="127">
        <f t="shared" ref="D54:D58" si="21">COUNTIF($D$8:$D$12,B54)</f>
        <v>0</v>
      </c>
      <c r="E54" s="4">
        <f t="shared" si="18"/>
        <v>0</v>
      </c>
      <c r="F54" s="5"/>
      <c r="G54" s="4">
        <f>E54/4</f>
        <v>0</v>
      </c>
      <c r="H54" s="4">
        <f>E54/4</f>
        <v>0</v>
      </c>
      <c r="I54" s="4">
        <f>E54/4</f>
        <v>0</v>
      </c>
      <c r="J54" s="4">
        <f>E54/4</f>
        <v>0</v>
      </c>
    </row>
    <row r="55" spans="1:1223" s="112" customFormat="1" ht="18.75" customHeight="1" thickBot="1" x14ac:dyDescent="0.3">
      <c r="A55" s="109"/>
      <c r="B55" s="149" t="s">
        <v>21</v>
      </c>
      <c r="C55" s="150">
        <v>425</v>
      </c>
      <c r="D55" s="166">
        <f t="shared" si="21"/>
        <v>0</v>
      </c>
      <c r="E55" s="110">
        <f t="shared" si="18"/>
        <v>0</v>
      </c>
      <c r="F55" s="111"/>
      <c r="G55" s="110">
        <f>E55/4</f>
        <v>0</v>
      </c>
      <c r="H55" s="110">
        <f>E55/4</f>
        <v>0</v>
      </c>
      <c r="I55" s="110">
        <f>E55/4</f>
        <v>0</v>
      </c>
      <c r="J55" s="110">
        <f>E55/4</f>
        <v>0</v>
      </c>
    </row>
    <row r="56" spans="1:1223" ht="18" customHeight="1" x14ac:dyDescent="0.35">
      <c r="A56" s="2" t="s">
        <v>24</v>
      </c>
      <c r="B56" s="151" t="s">
        <v>19</v>
      </c>
      <c r="C56" s="30">
        <v>120</v>
      </c>
      <c r="D56" s="26">
        <f t="shared" si="21"/>
        <v>0</v>
      </c>
      <c r="E56" s="30">
        <f t="shared" si="18"/>
        <v>0</v>
      </c>
      <c r="F56" s="5"/>
      <c r="G56" s="4">
        <v>0</v>
      </c>
      <c r="H56" s="4">
        <f>E56</f>
        <v>0</v>
      </c>
      <c r="I56" s="4">
        <v>0</v>
      </c>
      <c r="J56" s="4">
        <v>0</v>
      </c>
    </row>
    <row r="57" spans="1:1223" x14ac:dyDescent="0.35">
      <c r="A57" s="177" t="s">
        <v>53</v>
      </c>
      <c r="B57" s="152" t="s">
        <v>20</v>
      </c>
      <c r="C57" s="4">
        <v>265</v>
      </c>
      <c r="D57" s="6">
        <f t="shared" si="21"/>
        <v>0</v>
      </c>
      <c r="E57" s="4">
        <f t="shared" si="18"/>
        <v>0</v>
      </c>
      <c r="F57" s="5"/>
      <c r="G57" s="4">
        <f>E57</f>
        <v>0</v>
      </c>
      <c r="H57" s="4">
        <v>0</v>
      </c>
      <c r="I57" s="4">
        <v>0</v>
      </c>
      <c r="J57" s="4">
        <v>0</v>
      </c>
    </row>
    <row r="58" spans="1:1223" ht="15.75" customHeight="1" thickBot="1" x14ac:dyDescent="0.4">
      <c r="A58" s="178"/>
      <c r="B58" s="153" t="s">
        <v>21</v>
      </c>
      <c r="C58" s="113">
        <v>265</v>
      </c>
      <c r="D58" s="167">
        <f t="shared" si="21"/>
        <v>0</v>
      </c>
      <c r="E58" s="113">
        <f t="shared" si="18"/>
        <v>0</v>
      </c>
      <c r="F58" s="4"/>
      <c r="G58" s="113">
        <f>E58</f>
        <v>0</v>
      </c>
      <c r="H58" s="113">
        <v>0</v>
      </c>
      <c r="I58" s="113">
        <v>0</v>
      </c>
      <c r="J58" s="113">
        <v>0</v>
      </c>
    </row>
    <row r="59" spans="1:1223" s="42" customFormat="1" ht="25.75" customHeight="1" thickTop="1" thickBot="1" x14ac:dyDescent="0.3">
      <c r="A59" s="51"/>
      <c r="B59" s="188" t="s">
        <v>66</v>
      </c>
      <c r="C59" s="189"/>
      <c r="D59" s="190"/>
      <c r="E59" s="52">
        <f>SUM(E16:E58)</f>
        <v>0</v>
      </c>
      <c r="F59" s="44"/>
      <c r="G59" s="52">
        <f>SUM(G16:G58)</f>
        <v>0</v>
      </c>
      <c r="H59" s="52">
        <f>SUM(H16:H58)</f>
        <v>0</v>
      </c>
      <c r="I59" s="52">
        <f>SUM(I16:I58)</f>
        <v>0</v>
      </c>
      <c r="J59" s="52">
        <f>SUM(J16:J58)</f>
        <v>0</v>
      </c>
    </row>
    <row r="60" spans="1:1223" s="34" customFormat="1" ht="39" customHeight="1" thickBot="1" x14ac:dyDescent="0.4">
      <c r="A60" s="33"/>
      <c r="B60" s="154"/>
      <c r="C60" s="155"/>
      <c r="D60" s="155"/>
      <c r="E60" s="23"/>
      <c r="F60" s="23"/>
      <c r="G60" s="23"/>
      <c r="H60" s="23"/>
      <c r="I60" s="23"/>
      <c r="J60" s="23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  <c r="IW60" s="7"/>
      <c r="IX60" s="7"/>
      <c r="IY60" s="7"/>
      <c r="IZ60" s="7"/>
      <c r="JA60" s="7"/>
      <c r="JB60" s="7"/>
      <c r="JC60" s="7"/>
      <c r="JD60" s="7"/>
      <c r="JE60" s="7"/>
      <c r="JF60" s="7"/>
      <c r="JG60" s="7"/>
      <c r="JH60" s="7"/>
      <c r="JI60" s="7"/>
      <c r="JJ60" s="7"/>
      <c r="JK60" s="7"/>
      <c r="JL60" s="7"/>
      <c r="JM60" s="7"/>
      <c r="JN60" s="7"/>
      <c r="JO60" s="7"/>
      <c r="JP60" s="7"/>
      <c r="JQ60" s="7"/>
      <c r="JR60" s="7"/>
      <c r="JS60" s="7"/>
      <c r="JT60" s="7"/>
      <c r="JU60" s="7"/>
      <c r="JV60" s="7"/>
      <c r="JW60" s="7"/>
      <c r="JX60" s="7"/>
      <c r="JY60" s="7"/>
      <c r="JZ60" s="7"/>
      <c r="KA60" s="7"/>
      <c r="KB60" s="7"/>
      <c r="KC60" s="7"/>
      <c r="KD60" s="7"/>
      <c r="KE60" s="7"/>
      <c r="KF60" s="7"/>
      <c r="KG60" s="7"/>
      <c r="KH60" s="7"/>
      <c r="KI60" s="7"/>
      <c r="KJ60" s="7"/>
      <c r="KK60" s="7"/>
      <c r="KL60" s="7"/>
      <c r="KM60" s="7"/>
      <c r="KN60" s="7"/>
      <c r="KO60" s="7"/>
      <c r="KP60" s="7"/>
      <c r="KQ60" s="7"/>
      <c r="KR60" s="7"/>
      <c r="KS60" s="7"/>
      <c r="KT60" s="7"/>
      <c r="KU60" s="7"/>
      <c r="KV60" s="7"/>
      <c r="KW60" s="7"/>
      <c r="KX60" s="7"/>
      <c r="KY60" s="7"/>
      <c r="KZ60" s="7"/>
      <c r="LA60" s="7"/>
      <c r="LB60" s="7"/>
      <c r="LC60" s="7"/>
      <c r="LD60" s="7"/>
      <c r="LE60" s="7"/>
      <c r="LF60" s="7"/>
      <c r="LG60" s="7"/>
      <c r="LH60" s="7"/>
      <c r="LI60" s="7"/>
      <c r="LJ60" s="7"/>
      <c r="LK60" s="7"/>
      <c r="LL60" s="7"/>
      <c r="LM60" s="7"/>
      <c r="LN60" s="7"/>
      <c r="LO60" s="7"/>
      <c r="LP60" s="7"/>
      <c r="LQ60" s="7"/>
      <c r="LR60" s="7"/>
      <c r="LS60" s="7"/>
      <c r="LT60" s="7"/>
      <c r="LU60" s="7"/>
      <c r="LV60" s="7"/>
      <c r="LW60" s="7"/>
      <c r="LX60" s="7"/>
      <c r="LY60" s="7"/>
      <c r="LZ60" s="7"/>
      <c r="MA60" s="7"/>
      <c r="MB60" s="7"/>
      <c r="MC60" s="7"/>
      <c r="MD60" s="7"/>
      <c r="ME60" s="7"/>
      <c r="MF60" s="7"/>
      <c r="MG60" s="7"/>
      <c r="MH60" s="7"/>
      <c r="MI60" s="7"/>
      <c r="MJ60" s="7"/>
      <c r="MK60" s="7"/>
      <c r="ML60" s="7"/>
      <c r="MM60" s="7"/>
      <c r="MN60" s="7"/>
      <c r="MO60" s="7"/>
      <c r="MP60" s="7"/>
      <c r="MQ60" s="7"/>
      <c r="MR60" s="7"/>
      <c r="MS60" s="7"/>
      <c r="MT60" s="7"/>
      <c r="MU60" s="7"/>
      <c r="MV60" s="7"/>
      <c r="MW60" s="7"/>
      <c r="MX60" s="7"/>
      <c r="MY60" s="7"/>
      <c r="MZ60" s="7"/>
      <c r="NA60" s="7"/>
      <c r="NB60" s="7"/>
      <c r="NC60" s="7"/>
      <c r="ND60" s="7"/>
      <c r="NE60" s="7"/>
      <c r="NF60" s="7"/>
      <c r="NG60" s="7"/>
      <c r="NH60" s="7"/>
      <c r="NI60" s="7"/>
      <c r="NJ60" s="7"/>
      <c r="NK60" s="7"/>
      <c r="NL60" s="7"/>
      <c r="NM60" s="7"/>
      <c r="NN60" s="7"/>
      <c r="NO60" s="7"/>
      <c r="NP60" s="7"/>
      <c r="NQ60" s="7"/>
      <c r="NR60" s="7"/>
      <c r="NS60" s="7"/>
      <c r="NT60" s="7"/>
      <c r="NU60" s="7"/>
      <c r="NV60" s="7"/>
      <c r="NW60" s="7"/>
      <c r="NX60" s="7"/>
      <c r="NY60" s="7"/>
      <c r="NZ60" s="7"/>
      <c r="OA60" s="7"/>
      <c r="OB60" s="7"/>
      <c r="OC60" s="7"/>
      <c r="OD60" s="7"/>
      <c r="OE60" s="7"/>
      <c r="OF60" s="7"/>
      <c r="OG60" s="7"/>
      <c r="OH60" s="7"/>
      <c r="OI60" s="7"/>
      <c r="OJ60" s="7"/>
      <c r="OK60" s="7"/>
      <c r="OL60" s="7"/>
      <c r="OM60" s="7"/>
      <c r="ON60" s="7"/>
      <c r="OO60" s="7"/>
      <c r="OP60" s="7"/>
      <c r="OQ60" s="7"/>
      <c r="OR60" s="7"/>
      <c r="OS60" s="7"/>
      <c r="OT60" s="7"/>
      <c r="OU60" s="7"/>
      <c r="OV60" s="7"/>
      <c r="OW60" s="7"/>
      <c r="OX60" s="7"/>
      <c r="OY60" s="7"/>
      <c r="OZ60" s="7"/>
      <c r="PA60" s="7"/>
      <c r="PB60" s="7"/>
      <c r="PC60" s="7"/>
      <c r="PD60" s="7"/>
      <c r="PE60" s="7"/>
      <c r="PF60" s="7"/>
      <c r="PG60" s="7"/>
      <c r="PH60" s="7"/>
      <c r="PI60" s="7"/>
      <c r="PJ60" s="7"/>
      <c r="PK60" s="7"/>
      <c r="PL60" s="7"/>
      <c r="PM60" s="7"/>
      <c r="PN60" s="7"/>
      <c r="PO60" s="7"/>
      <c r="PP60" s="7"/>
      <c r="PQ60" s="7"/>
      <c r="PR60" s="7"/>
      <c r="PS60" s="7"/>
      <c r="PT60" s="7"/>
      <c r="PU60" s="7"/>
      <c r="PV60" s="7"/>
      <c r="PW60" s="7"/>
      <c r="PX60" s="7"/>
      <c r="PY60" s="7"/>
      <c r="PZ60" s="7"/>
      <c r="QA60" s="7"/>
      <c r="QB60" s="7"/>
      <c r="QC60" s="7"/>
      <c r="QD60" s="7"/>
      <c r="QE60" s="7"/>
      <c r="QF60" s="7"/>
      <c r="QG60" s="7"/>
      <c r="QH60" s="7"/>
      <c r="QI60" s="7"/>
      <c r="QJ60" s="7"/>
      <c r="QK60" s="7"/>
      <c r="QL60" s="7"/>
      <c r="QM60" s="7"/>
      <c r="QN60" s="7"/>
      <c r="QO60" s="7"/>
      <c r="QP60" s="7"/>
      <c r="QQ60" s="7"/>
      <c r="QR60" s="7"/>
      <c r="QS60" s="7"/>
      <c r="QT60" s="7"/>
      <c r="QU60" s="7"/>
      <c r="QV60" s="7"/>
      <c r="QW60" s="7"/>
      <c r="QX60" s="7"/>
      <c r="QY60" s="7"/>
      <c r="QZ60" s="7"/>
      <c r="RA60" s="7"/>
      <c r="RB60" s="7"/>
      <c r="RC60" s="7"/>
      <c r="RD60" s="7"/>
      <c r="RE60" s="7"/>
      <c r="RF60" s="7"/>
      <c r="RG60" s="7"/>
      <c r="RH60" s="7"/>
      <c r="RI60" s="7"/>
      <c r="RJ60" s="7"/>
      <c r="RK60" s="7"/>
      <c r="RL60" s="7"/>
      <c r="RM60" s="7"/>
      <c r="RN60" s="7"/>
      <c r="RO60" s="7"/>
      <c r="RP60" s="7"/>
      <c r="RQ60" s="7"/>
      <c r="RR60" s="7"/>
      <c r="RS60" s="7"/>
      <c r="RT60" s="7"/>
      <c r="RU60" s="7"/>
      <c r="RV60" s="7"/>
      <c r="RW60" s="7"/>
      <c r="RX60" s="7"/>
      <c r="RY60" s="7"/>
      <c r="RZ60" s="7"/>
      <c r="SA60" s="7"/>
      <c r="SB60" s="7"/>
      <c r="SC60" s="7"/>
      <c r="SD60" s="7"/>
      <c r="SE60" s="7"/>
      <c r="SF60" s="7"/>
      <c r="SG60" s="7"/>
      <c r="SH60" s="7"/>
      <c r="SI60" s="7"/>
      <c r="SJ60" s="7"/>
      <c r="SK60" s="7"/>
      <c r="SL60" s="7"/>
      <c r="SM60" s="7"/>
      <c r="SN60" s="7"/>
      <c r="SO60" s="7"/>
      <c r="SP60" s="7"/>
      <c r="SQ60" s="7"/>
      <c r="SR60" s="7"/>
      <c r="SS60" s="7"/>
      <c r="ST60" s="7"/>
      <c r="SU60" s="7"/>
      <c r="SV60" s="7"/>
      <c r="SW60" s="7"/>
      <c r="SX60" s="7"/>
      <c r="SY60" s="7"/>
      <c r="SZ60" s="7"/>
      <c r="TA60" s="7"/>
      <c r="TB60" s="7"/>
      <c r="TC60" s="7"/>
      <c r="TD60" s="7"/>
      <c r="TE60" s="7"/>
      <c r="TF60" s="7"/>
      <c r="TG60" s="7"/>
      <c r="TH60" s="7"/>
      <c r="TI60" s="7"/>
      <c r="TJ60" s="7"/>
      <c r="TK60" s="7"/>
      <c r="TL60" s="7"/>
      <c r="TM60" s="7"/>
      <c r="TN60" s="7"/>
      <c r="TO60" s="7"/>
      <c r="TP60" s="7"/>
      <c r="TQ60" s="7"/>
      <c r="TR60" s="7"/>
      <c r="TS60" s="7"/>
      <c r="TT60" s="7"/>
      <c r="TU60" s="7"/>
      <c r="TV60" s="7"/>
      <c r="TW60" s="7"/>
      <c r="TX60" s="7"/>
      <c r="TY60" s="7"/>
      <c r="TZ60" s="7"/>
      <c r="UA60" s="7"/>
      <c r="UB60" s="7"/>
      <c r="UC60" s="7"/>
      <c r="UD60" s="7"/>
      <c r="UE60" s="7"/>
      <c r="UF60" s="7"/>
      <c r="UG60" s="7"/>
      <c r="UH60" s="7"/>
      <c r="UI60" s="7"/>
      <c r="UJ60" s="7"/>
      <c r="UK60" s="7"/>
      <c r="UL60" s="7"/>
      <c r="UM60" s="7"/>
      <c r="UN60" s="7"/>
      <c r="UO60" s="7"/>
      <c r="UP60" s="7"/>
      <c r="UQ60" s="7"/>
      <c r="UR60" s="7"/>
      <c r="US60" s="7"/>
      <c r="UT60" s="7"/>
      <c r="UU60" s="7"/>
      <c r="UV60" s="7"/>
      <c r="UW60" s="7"/>
      <c r="UX60" s="7"/>
      <c r="UY60" s="7"/>
      <c r="UZ60" s="7"/>
      <c r="VA60" s="7"/>
      <c r="VB60" s="7"/>
      <c r="VC60" s="7"/>
      <c r="VD60" s="7"/>
      <c r="VE60" s="7"/>
      <c r="VF60" s="7"/>
      <c r="VG60" s="7"/>
      <c r="VH60" s="7"/>
      <c r="VI60" s="7"/>
      <c r="VJ60" s="7"/>
      <c r="VK60" s="7"/>
      <c r="VL60" s="7"/>
      <c r="VM60" s="7"/>
      <c r="VN60" s="7"/>
      <c r="VO60" s="7"/>
      <c r="VP60" s="7"/>
      <c r="VQ60" s="7"/>
      <c r="VR60" s="7"/>
      <c r="VS60" s="7"/>
      <c r="VT60" s="7"/>
      <c r="VU60" s="7"/>
      <c r="VV60" s="7"/>
      <c r="VW60" s="7"/>
      <c r="VX60" s="7"/>
      <c r="VY60" s="7"/>
      <c r="VZ60" s="7"/>
      <c r="WA60" s="7"/>
      <c r="WB60" s="7"/>
      <c r="WC60" s="7"/>
      <c r="WD60" s="7"/>
      <c r="WE60" s="7"/>
      <c r="WF60" s="7"/>
      <c r="WG60" s="7"/>
      <c r="WH60" s="7"/>
      <c r="WI60" s="7"/>
      <c r="WJ60" s="7"/>
      <c r="WK60" s="7"/>
      <c r="WL60" s="7"/>
      <c r="WM60" s="7"/>
      <c r="WN60" s="7"/>
      <c r="WO60" s="7"/>
      <c r="WP60" s="7"/>
      <c r="WQ60" s="7"/>
      <c r="WR60" s="7"/>
      <c r="WS60" s="7"/>
      <c r="WT60" s="7"/>
      <c r="WU60" s="7"/>
      <c r="WV60" s="7"/>
      <c r="WW60" s="7"/>
      <c r="WX60" s="7"/>
      <c r="WY60" s="7"/>
      <c r="WZ60" s="7"/>
      <c r="XA60" s="7"/>
      <c r="XB60" s="7"/>
      <c r="XC60" s="7"/>
      <c r="XD60" s="7"/>
      <c r="XE60" s="7"/>
      <c r="XF60" s="7"/>
      <c r="XG60" s="7"/>
      <c r="XH60" s="7"/>
      <c r="XI60" s="7"/>
      <c r="XJ60" s="7"/>
      <c r="XK60" s="7"/>
      <c r="XL60" s="7"/>
      <c r="XM60" s="7"/>
      <c r="XN60" s="7"/>
      <c r="XO60" s="7"/>
      <c r="XP60" s="7"/>
      <c r="XQ60" s="7"/>
      <c r="XR60" s="7"/>
      <c r="XS60" s="7"/>
      <c r="XT60" s="7"/>
      <c r="XU60" s="7"/>
      <c r="XV60" s="7"/>
      <c r="XW60" s="7"/>
      <c r="XX60" s="7"/>
      <c r="XY60" s="7"/>
      <c r="XZ60" s="7"/>
      <c r="YA60" s="7"/>
      <c r="YB60" s="7"/>
      <c r="YC60" s="7"/>
      <c r="YD60" s="7"/>
      <c r="YE60" s="7"/>
      <c r="YF60" s="7"/>
      <c r="YG60" s="7"/>
      <c r="YH60" s="7"/>
      <c r="YI60" s="7"/>
      <c r="YJ60" s="7"/>
      <c r="YK60" s="7"/>
      <c r="YL60" s="7"/>
      <c r="YM60" s="7"/>
      <c r="YN60" s="7"/>
      <c r="YO60" s="7"/>
      <c r="YP60" s="7"/>
      <c r="YQ60" s="7"/>
      <c r="YR60" s="7"/>
      <c r="YS60" s="7"/>
      <c r="YT60" s="7"/>
      <c r="YU60" s="7"/>
      <c r="YV60" s="7"/>
      <c r="YW60" s="7"/>
      <c r="YX60" s="7"/>
      <c r="YY60" s="7"/>
      <c r="YZ60" s="7"/>
      <c r="ZA60" s="7"/>
      <c r="ZB60" s="7"/>
      <c r="ZC60" s="7"/>
      <c r="ZD60" s="7"/>
      <c r="ZE60" s="7"/>
      <c r="ZF60" s="7"/>
      <c r="ZG60" s="7"/>
      <c r="ZH60" s="7"/>
      <c r="ZI60" s="7"/>
      <c r="ZJ60" s="7"/>
      <c r="ZK60" s="7"/>
      <c r="ZL60" s="7"/>
      <c r="ZM60" s="7"/>
      <c r="ZN60" s="7"/>
      <c r="ZO60" s="7"/>
      <c r="ZP60" s="7"/>
      <c r="ZQ60" s="7"/>
      <c r="ZR60" s="7"/>
      <c r="ZS60" s="7"/>
      <c r="ZT60" s="7"/>
      <c r="ZU60" s="7"/>
      <c r="ZV60" s="7"/>
      <c r="ZW60" s="7"/>
      <c r="ZX60" s="7"/>
      <c r="ZY60" s="7"/>
      <c r="ZZ60" s="7"/>
      <c r="AAA60" s="7"/>
      <c r="AAB60" s="7"/>
      <c r="AAC60" s="7"/>
      <c r="AAD60" s="7"/>
      <c r="AAE60" s="7"/>
      <c r="AAF60" s="7"/>
      <c r="AAG60" s="7"/>
      <c r="AAH60" s="7"/>
      <c r="AAI60" s="7"/>
      <c r="AAJ60" s="7"/>
      <c r="AAK60" s="7"/>
      <c r="AAL60" s="7"/>
      <c r="AAM60" s="7"/>
      <c r="AAN60" s="7"/>
      <c r="AAO60" s="7"/>
      <c r="AAP60" s="7"/>
      <c r="AAQ60" s="7"/>
      <c r="AAR60" s="7"/>
      <c r="AAS60" s="7"/>
      <c r="AAT60" s="7"/>
      <c r="AAU60" s="7"/>
      <c r="AAV60" s="7"/>
      <c r="AAW60" s="7"/>
      <c r="AAX60" s="7"/>
      <c r="AAY60" s="7"/>
      <c r="AAZ60" s="7"/>
      <c r="ABA60" s="7"/>
      <c r="ABB60" s="7"/>
      <c r="ABC60" s="7"/>
      <c r="ABD60" s="7"/>
      <c r="ABE60" s="7"/>
      <c r="ABF60" s="7"/>
      <c r="ABG60" s="7"/>
      <c r="ABH60" s="7"/>
      <c r="ABI60" s="7"/>
      <c r="ABJ60" s="7"/>
      <c r="ABK60" s="7"/>
      <c r="ABL60" s="7"/>
      <c r="ABM60" s="7"/>
      <c r="ABN60" s="7"/>
      <c r="ABO60" s="7"/>
      <c r="ABP60" s="7"/>
      <c r="ABQ60" s="7"/>
      <c r="ABR60" s="7"/>
      <c r="ABS60" s="7"/>
      <c r="ABT60" s="7"/>
      <c r="ABU60" s="7"/>
      <c r="ABV60" s="7"/>
      <c r="ABW60" s="7"/>
      <c r="ABX60" s="7"/>
      <c r="ABY60" s="7"/>
      <c r="ABZ60" s="7"/>
      <c r="ACA60" s="7"/>
      <c r="ACB60" s="7"/>
      <c r="ACC60" s="7"/>
      <c r="ACD60" s="7"/>
      <c r="ACE60" s="7"/>
      <c r="ACF60" s="7"/>
      <c r="ACG60" s="7"/>
      <c r="ACH60" s="7"/>
      <c r="ACI60" s="7"/>
      <c r="ACJ60" s="7"/>
      <c r="ACK60" s="7"/>
      <c r="ACL60" s="7"/>
      <c r="ACM60" s="7"/>
      <c r="ACN60" s="7"/>
      <c r="ACO60" s="7"/>
      <c r="ACP60" s="7"/>
      <c r="ACQ60" s="7"/>
      <c r="ACR60" s="7"/>
      <c r="ACS60" s="7"/>
      <c r="ACT60" s="7"/>
      <c r="ACU60" s="7"/>
      <c r="ACV60" s="7"/>
      <c r="ACW60" s="7"/>
      <c r="ACX60" s="7"/>
      <c r="ACY60" s="7"/>
      <c r="ACZ60" s="7"/>
      <c r="ADA60" s="7"/>
      <c r="ADB60" s="7"/>
      <c r="ADC60" s="7"/>
      <c r="ADD60" s="7"/>
      <c r="ADE60" s="7"/>
      <c r="ADF60" s="7"/>
      <c r="ADG60" s="7"/>
      <c r="ADH60" s="7"/>
      <c r="ADI60" s="7"/>
      <c r="ADJ60" s="7"/>
      <c r="ADK60" s="7"/>
      <c r="ADL60" s="7"/>
      <c r="ADM60" s="7"/>
      <c r="ADN60" s="7"/>
      <c r="ADO60" s="7"/>
      <c r="ADP60" s="7"/>
      <c r="ADQ60" s="7"/>
      <c r="ADR60" s="7"/>
      <c r="ADS60" s="7"/>
      <c r="ADT60" s="7"/>
      <c r="ADU60" s="7"/>
      <c r="ADV60" s="7"/>
      <c r="ADW60" s="7"/>
      <c r="ADX60" s="7"/>
      <c r="ADY60" s="7"/>
      <c r="ADZ60" s="7"/>
      <c r="AEA60" s="7"/>
      <c r="AEB60" s="7"/>
      <c r="AEC60" s="7"/>
      <c r="AED60" s="7"/>
      <c r="AEE60" s="7"/>
      <c r="AEF60" s="7"/>
      <c r="AEG60" s="7"/>
      <c r="AEH60" s="7"/>
      <c r="AEI60" s="7"/>
      <c r="AEJ60" s="7"/>
      <c r="AEK60" s="7"/>
      <c r="AEL60" s="7"/>
      <c r="AEM60" s="7"/>
      <c r="AEN60" s="7"/>
      <c r="AEO60" s="7"/>
      <c r="AEP60" s="7"/>
      <c r="AEQ60" s="7"/>
      <c r="AER60" s="7"/>
      <c r="AES60" s="7"/>
      <c r="AET60" s="7"/>
      <c r="AEU60" s="7"/>
      <c r="AEV60" s="7"/>
      <c r="AEW60" s="7"/>
      <c r="AEX60" s="7"/>
      <c r="AEY60" s="7"/>
      <c r="AEZ60" s="7"/>
      <c r="AFA60" s="7"/>
      <c r="AFB60" s="7"/>
      <c r="AFC60" s="7"/>
      <c r="AFD60" s="7"/>
      <c r="AFE60" s="7"/>
      <c r="AFF60" s="7"/>
      <c r="AFG60" s="7"/>
      <c r="AFH60" s="7"/>
      <c r="AFI60" s="7"/>
      <c r="AFJ60" s="7"/>
      <c r="AFK60" s="7"/>
      <c r="AFL60" s="7"/>
      <c r="AFM60" s="7"/>
      <c r="AFN60" s="7"/>
      <c r="AFO60" s="7"/>
      <c r="AFP60" s="7"/>
      <c r="AFQ60" s="7"/>
      <c r="AFR60" s="7"/>
      <c r="AFS60" s="7"/>
      <c r="AFT60" s="7"/>
      <c r="AFU60" s="7"/>
      <c r="AFV60" s="7"/>
      <c r="AFW60" s="7"/>
      <c r="AFX60" s="7"/>
      <c r="AFY60" s="7"/>
      <c r="AFZ60" s="7"/>
      <c r="AGA60" s="7"/>
      <c r="AGB60" s="7"/>
      <c r="AGC60" s="7"/>
      <c r="AGD60" s="7"/>
      <c r="AGE60" s="7"/>
      <c r="AGF60" s="7"/>
      <c r="AGG60" s="7"/>
      <c r="AGH60" s="7"/>
      <c r="AGI60" s="7"/>
      <c r="AGJ60" s="7"/>
      <c r="AGK60" s="7"/>
      <c r="AGL60" s="7"/>
      <c r="AGM60" s="7"/>
      <c r="AGN60" s="7"/>
      <c r="AGO60" s="7"/>
      <c r="AGP60" s="7"/>
      <c r="AGQ60" s="7"/>
      <c r="AGR60" s="7"/>
      <c r="AGS60" s="7"/>
      <c r="AGT60" s="7"/>
      <c r="AGU60" s="7"/>
      <c r="AGV60" s="7"/>
      <c r="AGW60" s="7"/>
      <c r="AGX60" s="7"/>
      <c r="AGY60" s="7"/>
      <c r="AGZ60" s="7"/>
      <c r="AHA60" s="7"/>
      <c r="AHB60" s="7"/>
      <c r="AHC60" s="7"/>
      <c r="AHD60" s="7"/>
      <c r="AHE60" s="7"/>
      <c r="AHF60" s="7"/>
      <c r="AHG60" s="7"/>
      <c r="AHH60" s="7"/>
      <c r="AHI60" s="7"/>
      <c r="AHJ60" s="7"/>
      <c r="AHK60" s="7"/>
      <c r="AHL60" s="7"/>
      <c r="AHM60" s="7"/>
      <c r="AHN60" s="7"/>
      <c r="AHO60" s="7"/>
      <c r="AHP60" s="7"/>
      <c r="AHQ60" s="7"/>
      <c r="AHR60" s="7"/>
      <c r="AHS60" s="7"/>
      <c r="AHT60" s="7"/>
      <c r="AHU60" s="7"/>
      <c r="AHV60" s="7"/>
      <c r="AHW60" s="7"/>
      <c r="AHX60" s="7"/>
      <c r="AHY60" s="7"/>
      <c r="AHZ60" s="7"/>
      <c r="AIA60" s="7"/>
      <c r="AIB60" s="7"/>
      <c r="AIC60" s="7"/>
      <c r="AID60" s="7"/>
      <c r="AIE60" s="7"/>
      <c r="AIF60" s="7"/>
      <c r="AIG60" s="7"/>
      <c r="AIH60" s="7"/>
      <c r="AII60" s="7"/>
      <c r="AIJ60" s="7"/>
      <c r="AIK60" s="7"/>
      <c r="AIL60" s="7"/>
      <c r="AIM60" s="7"/>
      <c r="AIN60" s="7"/>
      <c r="AIO60" s="7"/>
      <c r="AIP60" s="7"/>
      <c r="AIQ60" s="7"/>
      <c r="AIR60" s="7"/>
      <c r="AIS60" s="7"/>
      <c r="AIT60" s="7"/>
      <c r="AIU60" s="7"/>
      <c r="AIV60" s="7"/>
      <c r="AIW60" s="7"/>
      <c r="AIX60" s="7"/>
      <c r="AIY60" s="7"/>
      <c r="AIZ60" s="7"/>
      <c r="AJA60" s="7"/>
      <c r="AJB60" s="7"/>
      <c r="AJC60" s="7"/>
      <c r="AJD60" s="7"/>
      <c r="AJE60" s="7"/>
      <c r="AJF60" s="7"/>
      <c r="AJG60" s="7"/>
      <c r="AJH60" s="7"/>
      <c r="AJI60" s="7"/>
      <c r="AJJ60" s="7"/>
      <c r="AJK60" s="7"/>
      <c r="AJL60" s="7"/>
      <c r="AJM60" s="7"/>
      <c r="AJN60" s="7"/>
      <c r="AJO60" s="7"/>
      <c r="AJP60" s="7"/>
      <c r="AJQ60" s="7"/>
      <c r="AJR60" s="7"/>
      <c r="AJS60" s="7"/>
      <c r="AJT60" s="7"/>
      <c r="AJU60" s="7"/>
      <c r="AJV60" s="7"/>
      <c r="AJW60" s="7"/>
      <c r="AJX60" s="7"/>
      <c r="AJY60" s="7"/>
      <c r="AJZ60" s="7"/>
      <c r="AKA60" s="7"/>
      <c r="AKB60" s="7"/>
      <c r="AKC60" s="7"/>
      <c r="AKD60" s="7"/>
      <c r="AKE60" s="7"/>
      <c r="AKF60" s="7"/>
      <c r="AKG60" s="7"/>
      <c r="AKH60" s="7"/>
      <c r="AKI60" s="7"/>
      <c r="AKJ60" s="7"/>
      <c r="AKK60" s="7"/>
      <c r="AKL60" s="7"/>
      <c r="AKM60" s="7"/>
      <c r="AKN60" s="7"/>
      <c r="AKO60" s="7"/>
      <c r="AKP60" s="7"/>
      <c r="AKQ60" s="7"/>
      <c r="AKR60" s="7"/>
      <c r="AKS60" s="7"/>
      <c r="AKT60" s="7"/>
      <c r="AKU60" s="7"/>
      <c r="AKV60" s="7"/>
      <c r="AKW60" s="7"/>
      <c r="AKX60" s="7"/>
      <c r="AKY60" s="7"/>
      <c r="AKZ60" s="7"/>
      <c r="ALA60" s="7"/>
      <c r="ALB60" s="7"/>
      <c r="ALC60" s="7"/>
      <c r="ALD60" s="7"/>
      <c r="ALE60" s="7"/>
      <c r="ALF60" s="7"/>
      <c r="ALG60" s="7"/>
      <c r="ALH60" s="7"/>
      <c r="ALI60" s="7"/>
      <c r="ALJ60" s="7"/>
      <c r="ALK60" s="7"/>
      <c r="ALL60" s="7"/>
      <c r="ALM60" s="7"/>
      <c r="ALN60" s="7"/>
      <c r="ALO60" s="7"/>
      <c r="ALP60" s="7"/>
      <c r="ALQ60" s="7"/>
      <c r="ALR60" s="7"/>
      <c r="ALS60" s="7"/>
      <c r="ALT60" s="7"/>
      <c r="ALU60" s="7"/>
      <c r="ALV60" s="7"/>
      <c r="ALW60" s="7"/>
      <c r="ALX60" s="7"/>
      <c r="ALY60" s="7"/>
      <c r="ALZ60" s="7"/>
      <c r="AMA60" s="7"/>
      <c r="AMB60" s="7"/>
      <c r="AMC60" s="7"/>
      <c r="AMD60" s="7"/>
      <c r="AME60" s="7"/>
      <c r="AMF60" s="7"/>
      <c r="AMG60" s="7"/>
      <c r="AMH60" s="7"/>
      <c r="AMI60" s="7"/>
      <c r="AMJ60" s="7"/>
      <c r="AMK60" s="7"/>
      <c r="AML60" s="7"/>
      <c r="AMM60" s="7"/>
      <c r="AMN60" s="7"/>
      <c r="AMO60" s="7"/>
      <c r="AMP60" s="7"/>
      <c r="AMQ60" s="7"/>
      <c r="AMR60" s="7"/>
      <c r="AMS60" s="7"/>
      <c r="AMT60" s="7"/>
      <c r="AMU60" s="7"/>
      <c r="AMV60" s="7"/>
      <c r="AMW60" s="7"/>
      <c r="AMX60" s="7"/>
      <c r="AMY60" s="7"/>
      <c r="AMZ60" s="7"/>
      <c r="ANA60" s="7"/>
      <c r="ANB60" s="7"/>
      <c r="ANC60" s="7"/>
      <c r="AND60" s="7"/>
      <c r="ANE60" s="7"/>
      <c r="ANF60" s="7"/>
      <c r="ANG60" s="7"/>
      <c r="ANH60" s="7"/>
      <c r="ANI60" s="7"/>
      <c r="ANJ60" s="7"/>
      <c r="ANK60" s="7"/>
      <c r="ANL60" s="7"/>
      <c r="ANM60" s="7"/>
      <c r="ANN60" s="7"/>
      <c r="ANO60" s="7"/>
      <c r="ANP60" s="7"/>
      <c r="ANQ60" s="7"/>
      <c r="ANR60" s="7"/>
      <c r="ANS60" s="7"/>
      <c r="ANT60" s="7"/>
      <c r="ANU60" s="7"/>
      <c r="ANV60" s="7"/>
      <c r="ANW60" s="7"/>
      <c r="ANX60" s="7"/>
      <c r="ANY60" s="7"/>
      <c r="ANZ60" s="7"/>
      <c r="AOA60" s="7"/>
      <c r="AOB60" s="7"/>
      <c r="AOC60" s="7"/>
      <c r="AOD60" s="7"/>
      <c r="AOE60" s="7"/>
      <c r="AOF60" s="7"/>
      <c r="AOG60" s="7"/>
      <c r="AOH60" s="7"/>
      <c r="AOI60" s="7"/>
      <c r="AOJ60" s="7"/>
      <c r="AOK60" s="7"/>
      <c r="AOL60" s="7"/>
      <c r="AOM60" s="7"/>
      <c r="AON60" s="7"/>
      <c r="AOO60" s="7"/>
      <c r="AOP60" s="7"/>
      <c r="AOQ60" s="7"/>
      <c r="AOR60" s="7"/>
      <c r="AOS60" s="7"/>
      <c r="AOT60" s="7"/>
      <c r="AOU60" s="7"/>
      <c r="AOV60" s="7"/>
      <c r="AOW60" s="7"/>
      <c r="AOX60" s="7"/>
      <c r="AOY60" s="7"/>
      <c r="AOZ60" s="7"/>
      <c r="APA60" s="7"/>
      <c r="APB60" s="7"/>
      <c r="APC60" s="7"/>
      <c r="APD60" s="7"/>
      <c r="APE60" s="7"/>
      <c r="APF60" s="7"/>
      <c r="APG60" s="7"/>
      <c r="APH60" s="7"/>
      <c r="API60" s="7"/>
      <c r="APJ60" s="7"/>
      <c r="APK60" s="7"/>
      <c r="APL60" s="7"/>
      <c r="APM60" s="7"/>
      <c r="APN60" s="7"/>
      <c r="APO60" s="7"/>
      <c r="APP60" s="7"/>
      <c r="APQ60" s="7"/>
      <c r="APR60" s="7"/>
      <c r="APS60" s="7"/>
      <c r="APT60" s="7"/>
      <c r="APU60" s="7"/>
      <c r="APV60" s="7"/>
      <c r="APW60" s="7"/>
      <c r="APX60" s="7"/>
      <c r="APY60" s="7"/>
      <c r="APZ60" s="7"/>
      <c r="AQA60" s="7"/>
      <c r="AQB60" s="7"/>
      <c r="AQC60" s="7"/>
      <c r="AQD60" s="7"/>
      <c r="AQE60" s="7"/>
      <c r="AQF60" s="7"/>
      <c r="AQG60" s="7"/>
      <c r="AQH60" s="7"/>
      <c r="AQI60" s="7"/>
      <c r="AQJ60" s="7"/>
      <c r="AQK60" s="7"/>
      <c r="AQL60" s="7"/>
      <c r="AQM60" s="7"/>
      <c r="AQN60" s="7"/>
      <c r="AQO60" s="7"/>
      <c r="AQP60" s="7"/>
      <c r="AQQ60" s="7"/>
      <c r="AQR60" s="7"/>
      <c r="AQS60" s="7"/>
      <c r="AQT60" s="7"/>
      <c r="AQU60" s="7"/>
      <c r="AQV60" s="7"/>
      <c r="AQW60" s="7"/>
      <c r="AQX60" s="7"/>
      <c r="AQY60" s="7"/>
      <c r="AQZ60" s="7"/>
      <c r="ARA60" s="7"/>
      <c r="ARB60" s="7"/>
      <c r="ARC60" s="7"/>
      <c r="ARD60" s="7"/>
      <c r="ARE60" s="7"/>
      <c r="ARF60" s="7"/>
      <c r="ARG60" s="7"/>
      <c r="ARH60" s="7"/>
      <c r="ARI60" s="7"/>
      <c r="ARJ60" s="7"/>
      <c r="ARK60" s="7"/>
      <c r="ARL60" s="7"/>
      <c r="ARM60" s="7"/>
      <c r="ARN60" s="7"/>
      <c r="ARO60" s="7"/>
      <c r="ARP60" s="7"/>
      <c r="ARQ60" s="7"/>
      <c r="ARR60" s="7"/>
      <c r="ARS60" s="7"/>
      <c r="ART60" s="7"/>
      <c r="ARU60" s="7"/>
      <c r="ARV60" s="7"/>
      <c r="ARW60" s="7"/>
      <c r="ARX60" s="7"/>
      <c r="ARY60" s="7"/>
      <c r="ARZ60" s="7"/>
      <c r="ASA60" s="7"/>
      <c r="ASB60" s="7"/>
      <c r="ASC60" s="7"/>
      <c r="ASD60" s="7"/>
      <c r="ASE60" s="7"/>
      <c r="ASF60" s="7"/>
      <c r="ASG60" s="7"/>
      <c r="ASH60" s="7"/>
      <c r="ASI60" s="7"/>
      <c r="ASJ60" s="7"/>
      <c r="ASK60" s="7"/>
      <c r="ASL60" s="7"/>
      <c r="ASM60" s="7"/>
      <c r="ASN60" s="7"/>
      <c r="ASO60" s="7"/>
      <c r="ASP60" s="7"/>
      <c r="ASQ60" s="7"/>
      <c r="ASR60" s="7"/>
      <c r="ASS60" s="7"/>
      <c r="AST60" s="7"/>
      <c r="ASU60" s="7"/>
      <c r="ASV60" s="7"/>
      <c r="ASW60" s="7"/>
      <c r="ASX60" s="7"/>
      <c r="ASY60" s="7"/>
      <c r="ASZ60" s="7"/>
      <c r="ATA60" s="7"/>
      <c r="ATB60" s="7"/>
      <c r="ATC60" s="7"/>
      <c r="ATD60" s="7"/>
      <c r="ATE60" s="7"/>
      <c r="ATF60" s="7"/>
      <c r="ATG60" s="7"/>
      <c r="ATH60" s="7"/>
      <c r="ATI60" s="7"/>
      <c r="ATJ60" s="7"/>
      <c r="ATK60" s="7"/>
      <c r="ATL60" s="7"/>
      <c r="ATM60" s="7"/>
      <c r="ATN60" s="7"/>
      <c r="ATO60" s="7"/>
      <c r="ATP60" s="7"/>
      <c r="ATQ60" s="7"/>
      <c r="ATR60" s="7"/>
      <c r="ATS60" s="7"/>
      <c r="ATT60" s="7"/>
      <c r="ATU60" s="7"/>
      <c r="ATV60" s="7"/>
      <c r="ATW60" s="7"/>
      <c r="ATX60" s="7"/>
      <c r="ATY60" s="7"/>
      <c r="ATZ60" s="7"/>
      <c r="AUA60" s="7"/>
    </row>
    <row r="61" spans="1:1223" ht="24.75" customHeight="1" thickBot="1" x14ac:dyDescent="0.4">
      <c r="A61" s="175" t="s">
        <v>48</v>
      </c>
      <c r="B61" s="96" t="s">
        <v>50</v>
      </c>
      <c r="C61" s="94"/>
      <c r="D61" s="95"/>
      <c r="E61" s="125" t="s">
        <v>52</v>
      </c>
      <c r="F61" s="23"/>
      <c r="G61" s="172" t="s">
        <v>47</v>
      </c>
      <c r="H61" s="173"/>
      <c r="I61" s="173"/>
      <c r="J61" s="174"/>
    </row>
    <row r="62" spans="1:1223" x14ac:dyDescent="0.35">
      <c r="A62" s="176"/>
      <c r="B62" s="160" t="s">
        <v>64</v>
      </c>
      <c r="C62" s="90"/>
      <c r="D62" s="35"/>
      <c r="E62" s="106">
        <v>0</v>
      </c>
      <c r="F62" s="23"/>
      <c r="G62" s="97">
        <f>E62</f>
        <v>0</v>
      </c>
      <c r="H62" s="97">
        <v>0</v>
      </c>
      <c r="I62" s="97">
        <v>0</v>
      </c>
      <c r="J62" s="97">
        <v>0</v>
      </c>
    </row>
    <row r="63" spans="1:1223" x14ac:dyDescent="0.35">
      <c r="A63" s="89"/>
      <c r="B63" s="161" t="s">
        <v>57</v>
      </c>
      <c r="C63" s="91"/>
      <c r="D63" s="36"/>
      <c r="E63" s="107">
        <v>0</v>
      </c>
      <c r="F63" s="37"/>
      <c r="G63" s="98">
        <f>E63</f>
        <v>0</v>
      </c>
      <c r="H63" s="98">
        <v>0</v>
      </c>
      <c r="I63" s="98">
        <v>0</v>
      </c>
      <c r="J63" s="98">
        <v>0</v>
      </c>
    </row>
    <row r="64" spans="1:1223" ht="16" thickBot="1" x14ac:dyDescent="0.4">
      <c r="A64" s="16"/>
      <c r="B64" s="162" t="s">
        <v>58</v>
      </c>
      <c r="C64" s="92"/>
      <c r="D64" s="93"/>
      <c r="E64" s="108">
        <v>0</v>
      </c>
      <c r="F64" s="37"/>
      <c r="G64" s="98">
        <f>E64</f>
        <v>0</v>
      </c>
      <c r="H64" s="98">
        <v>0</v>
      </c>
      <c r="I64" s="98">
        <v>0</v>
      </c>
      <c r="J64" s="98">
        <v>0</v>
      </c>
    </row>
    <row r="65" spans="1:1223" ht="18.75" customHeight="1" thickBot="1" x14ac:dyDescent="0.4">
      <c r="A65" s="100"/>
      <c r="B65" s="99"/>
      <c r="C65" s="34"/>
      <c r="D65" s="38"/>
      <c r="E65" s="37"/>
      <c r="F65" s="37"/>
      <c r="G65" s="105"/>
      <c r="H65" s="105"/>
      <c r="I65" s="105"/>
      <c r="J65" s="105"/>
    </row>
    <row r="66" spans="1:1223" s="67" customFormat="1" ht="29.5" customHeight="1" thickBot="1" x14ac:dyDescent="0.3">
      <c r="A66" s="70"/>
      <c r="B66" s="68" t="s">
        <v>26</v>
      </c>
      <c r="C66" s="68"/>
      <c r="D66" s="69"/>
      <c r="E66" s="64">
        <f>E59-E62-E63+E64</f>
        <v>0</v>
      </c>
      <c r="F66" s="65"/>
      <c r="G66" s="66">
        <f>G59-G62-G63+G64</f>
        <v>0</v>
      </c>
      <c r="H66" s="66">
        <f>H59-H62-H63+H64</f>
        <v>0</v>
      </c>
      <c r="I66" s="66">
        <f>I59-I62-I63+I64</f>
        <v>0</v>
      </c>
      <c r="J66" s="66">
        <f>J59-J62-J63+J64</f>
        <v>0</v>
      </c>
    </row>
    <row r="67" spans="1:1223" s="34" customFormat="1" ht="48" customHeight="1" thickBot="1" x14ac:dyDescent="0.4">
      <c r="A67" s="116"/>
      <c r="C67" s="7"/>
      <c r="D67" s="104"/>
      <c r="E67" s="103"/>
      <c r="F67" s="101"/>
      <c r="G67" s="25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  <c r="LV67" s="7"/>
      <c r="LW67" s="7"/>
      <c r="LX67" s="7"/>
      <c r="LY67" s="7"/>
      <c r="LZ67" s="7"/>
      <c r="MA67" s="7"/>
      <c r="MB67" s="7"/>
      <c r="MC67" s="7"/>
      <c r="MD67" s="7"/>
      <c r="ME67" s="7"/>
      <c r="MF67" s="7"/>
      <c r="MG67" s="7"/>
      <c r="MH67" s="7"/>
      <c r="MI67" s="7"/>
      <c r="MJ67" s="7"/>
      <c r="MK67" s="7"/>
      <c r="ML67" s="7"/>
      <c r="MM67" s="7"/>
      <c r="MN67" s="7"/>
      <c r="MO67" s="7"/>
      <c r="MP67" s="7"/>
      <c r="MQ67" s="7"/>
      <c r="MR67" s="7"/>
      <c r="MS67" s="7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  <c r="NG67" s="7"/>
      <c r="NH67" s="7"/>
      <c r="NI67" s="7"/>
      <c r="NJ67" s="7"/>
      <c r="NK67" s="7"/>
      <c r="NL67" s="7"/>
      <c r="NM67" s="7"/>
      <c r="NN67" s="7"/>
      <c r="NO67" s="7"/>
      <c r="NP67" s="7"/>
      <c r="NQ67" s="7"/>
      <c r="NR67" s="7"/>
      <c r="NS67" s="7"/>
      <c r="NT67" s="7"/>
      <c r="NU67" s="7"/>
      <c r="NV67" s="7"/>
      <c r="NW67" s="7"/>
      <c r="NX67" s="7"/>
      <c r="NY67" s="7"/>
      <c r="NZ67" s="7"/>
      <c r="OA67" s="7"/>
      <c r="OB67" s="7"/>
      <c r="OC67" s="7"/>
      <c r="OD67" s="7"/>
      <c r="OE67" s="7"/>
      <c r="OF67" s="7"/>
      <c r="OG67" s="7"/>
      <c r="OH67" s="7"/>
      <c r="OI67" s="7"/>
      <c r="OJ67" s="7"/>
      <c r="OK67" s="7"/>
      <c r="OL67" s="7"/>
      <c r="OM67" s="7"/>
      <c r="ON67" s="7"/>
      <c r="OO67" s="7"/>
      <c r="OP67" s="7"/>
      <c r="OQ67" s="7"/>
      <c r="OR67" s="7"/>
      <c r="OS67" s="7"/>
      <c r="OT67" s="7"/>
      <c r="OU67" s="7"/>
      <c r="OV67" s="7"/>
      <c r="OW67" s="7"/>
      <c r="OX67" s="7"/>
      <c r="OY67" s="7"/>
      <c r="OZ67" s="7"/>
      <c r="PA67" s="7"/>
      <c r="PB67" s="7"/>
      <c r="PC67" s="7"/>
      <c r="PD67" s="7"/>
      <c r="PE67" s="7"/>
      <c r="PF67" s="7"/>
      <c r="PG67" s="7"/>
      <c r="PH67" s="7"/>
      <c r="PI67" s="7"/>
      <c r="PJ67" s="7"/>
      <c r="PK67" s="7"/>
      <c r="PL67" s="7"/>
      <c r="PM67" s="7"/>
      <c r="PN67" s="7"/>
      <c r="PO67" s="7"/>
      <c r="PP67" s="7"/>
      <c r="PQ67" s="7"/>
      <c r="PR67" s="7"/>
      <c r="PS67" s="7"/>
      <c r="PT67" s="7"/>
      <c r="PU67" s="7"/>
      <c r="PV67" s="7"/>
      <c r="PW67" s="7"/>
      <c r="PX67" s="7"/>
      <c r="PY67" s="7"/>
      <c r="PZ67" s="7"/>
      <c r="QA67" s="7"/>
      <c r="QB67" s="7"/>
      <c r="QC67" s="7"/>
      <c r="QD67" s="7"/>
      <c r="QE67" s="7"/>
      <c r="QF67" s="7"/>
      <c r="QG67" s="7"/>
      <c r="QH67" s="7"/>
      <c r="QI67" s="7"/>
      <c r="QJ67" s="7"/>
      <c r="QK67" s="7"/>
      <c r="QL67" s="7"/>
      <c r="QM67" s="7"/>
      <c r="QN67" s="7"/>
      <c r="QO67" s="7"/>
      <c r="QP67" s="7"/>
      <c r="QQ67" s="7"/>
      <c r="QR67" s="7"/>
      <c r="QS67" s="7"/>
      <c r="QT67" s="7"/>
      <c r="QU67" s="7"/>
      <c r="QV67" s="7"/>
      <c r="QW67" s="7"/>
      <c r="QX67" s="7"/>
      <c r="QY67" s="7"/>
      <c r="QZ67" s="7"/>
      <c r="RA67" s="7"/>
      <c r="RB67" s="7"/>
      <c r="RC67" s="7"/>
      <c r="RD67" s="7"/>
      <c r="RE67" s="7"/>
      <c r="RF67" s="7"/>
      <c r="RG67" s="7"/>
      <c r="RH67" s="7"/>
      <c r="RI67" s="7"/>
      <c r="RJ67" s="7"/>
      <c r="RK67" s="7"/>
      <c r="RL67" s="7"/>
      <c r="RM67" s="7"/>
      <c r="RN67" s="7"/>
      <c r="RO67" s="7"/>
      <c r="RP67" s="7"/>
      <c r="RQ67" s="7"/>
      <c r="RR67" s="7"/>
      <c r="RS67" s="7"/>
      <c r="RT67" s="7"/>
      <c r="RU67" s="7"/>
      <c r="RV67" s="7"/>
      <c r="RW67" s="7"/>
      <c r="RX67" s="7"/>
      <c r="RY67" s="7"/>
      <c r="RZ67" s="7"/>
      <c r="SA67" s="7"/>
      <c r="SB67" s="7"/>
      <c r="SC67" s="7"/>
      <c r="SD67" s="7"/>
      <c r="SE67" s="7"/>
      <c r="SF67" s="7"/>
      <c r="SG67" s="7"/>
      <c r="SH67" s="7"/>
      <c r="SI67" s="7"/>
      <c r="SJ67" s="7"/>
      <c r="SK67" s="7"/>
      <c r="SL67" s="7"/>
      <c r="SM67" s="7"/>
      <c r="SN67" s="7"/>
      <c r="SO67" s="7"/>
      <c r="SP67" s="7"/>
      <c r="SQ67" s="7"/>
      <c r="SR67" s="7"/>
      <c r="SS67" s="7"/>
      <c r="ST67" s="7"/>
      <c r="SU67" s="7"/>
      <c r="SV67" s="7"/>
      <c r="SW67" s="7"/>
      <c r="SX67" s="7"/>
      <c r="SY67" s="7"/>
      <c r="SZ67" s="7"/>
      <c r="TA67" s="7"/>
      <c r="TB67" s="7"/>
      <c r="TC67" s="7"/>
      <c r="TD67" s="7"/>
      <c r="TE67" s="7"/>
      <c r="TF67" s="7"/>
      <c r="TG67" s="7"/>
      <c r="TH67" s="7"/>
      <c r="TI67" s="7"/>
      <c r="TJ67" s="7"/>
      <c r="TK67" s="7"/>
      <c r="TL67" s="7"/>
      <c r="TM67" s="7"/>
      <c r="TN67" s="7"/>
      <c r="TO67" s="7"/>
      <c r="TP67" s="7"/>
      <c r="TQ67" s="7"/>
      <c r="TR67" s="7"/>
      <c r="TS67" s="7"/>
      <c r="TT67" s="7"/>
      <c r="TU67" s="7"/>
      <c r="TV67" s="7"/>
      <c r="TW67" s="7"/>
      <c r="TX67" s="7"/>
      <c r="TY67" s="7"/>
      <c r="TZ67" s="7"/>
      <c r="UA67" s="7"/>
      <c r="UB67" s="7"/>
      <c r="UC67" s="7"/>
      <c r="UD67" s="7"/>
      <c r="UE67" s="7"/>
      <c r="UF67" s="7"/>
      <c r="UG67" s="7"/>
      <c r="UH67" s="7"/>
      <c r="UI67" s="7"/>
      <c r="UJ67" s="7"/>
      <c r="UK67" s="7"/>
      <c r="UL67" s="7"/>
      <c r="UM67" s="7"/>
      <c r="UN67" s="7"/>
      <c r="UO67" s="7"/>
      <c r="UP67" s="7"/>
      <c r="UQ67" s="7"/>
      <c r="UR67" s="7"/>
      <c r="US67" s="7"/>
      <c r="UT67" s="7"/>
      <c r="UU67" s="7"/>
      <c r="UV67" s="7"/>
      <c r="UW67" s="7"/>
      <c r="UX67" s="7"/>
      <c r="UY67" s="7"/>
      <c r="UZ67" s="7"/>
      <c r="VA67" s="7"/>
      <c r="VB67" s="7"/>
      <c r="VC67" s="7"/>
      <c r="VD67" s="7"/>
      <c r="VE67" s="7"/>
      <c r="VF67" s="7"/>
      <c r="VG67" s="7"/>
      <c r="VH67" s="7"/>
      <c r="VI67" s="7"/>
      <c r="VJ67" s="7"/>
      <c r="VK67" s="7"/>
      <c r="VL67" s="7"/>
      <c r="VM67" s="7"/>
      <c r="VN67" s="7"/>
      <c r="VO67" s="7"/>
      <c r="VP67" s="7"/>
      <c r="VQ67" s="7"/>
      <c r="VR67" s="7"/>
      <c r="VS67" s="7"/>
      <c r="VT67" s="7"/>
      <c r="VU67" s="7"/>
      <c r="VV67" s="7"/>
      <c r="VW67" s="7"/>
      <c r="VX67" s="7"/>
      <c r="VY67" s="7"/>
      <c r="VZ67" s="7"/>
      <c r="WA67" s="7"/>
      <c r="WB67" s="7"/>
      <c r="WC67" s="7"/>
      <c r="WD67" s="7"/>
      <c r="WE67" s="7"/>
      <c r="WF67" s="7"/>
      <c r="WG67" s="7"/>
      <c r="WH67" s="7"/>
      <c r="WI67" s="7"/>
      <c r="WJ67" s="7"/>
      <c r="WK67" s="7"/>
      <c r="WL67" s="7"/>
      <c r="WM67" s="7"/>
      <c r="WN67" s="7"/>
      <c r="WO67" s="7"/>
      <c r="WP67" s="7"/>
      <c r="WQ67" s="7"/>
      <c r="WR67" s="7"/>
      <c r="WS67" s="7"/>
      <c r="WT67" s="7"/>
      <c r="WU67" s="7"/>
      <c r="WV67" s="7"/>
      <c r="WW67" s="7"/>
      <c r="WX67" s="7"/>
      <c r="WY67" s="7"/>
      <c r="WZ67" s="7"/>
      <c r="XA67" s="7"/>
      <c r="XB67" s="7"/>
      <c r="XC67" s="7"/>
      <c r="XD67" s="7"/>
      <c r="XE67" s="7"/>
      <c r="XF67" s="7"/>
      <c r="XG67" s="7"/>
      <c r="XH67" s="7"/>
      <c r="XI67" s="7"/>
      <c r="XJ67" s="7"/>
      <c r="XK67" s="7"/>
      <c r="XL67" s="7"/>
      <c r="XM67" s="7"/>
      <c r="XN67" s="7"/>
      <c r="XO67" s="7"/>
      <c r="XP67" s="7"/>
      <c r="XQ67" s="7"/>
      <c r="XR67" s="7"/>
      <c r="XS67" s="7"/>
      <c r="XT67" s="7"/>
      <c r="XU67" s="7"/>
      <c r="XV67" s="7"/>
      <c r="XW67" s="7"/>
      <c r="XX67" s="7"/>
      <c r="XY67" s="7"/>
      <c r="XZ67" s="7"/>
      <c r="YA67" s="7"/>
      <c r="YB67" s="7"/>
      <c r="YC67" s="7"/>
      <c r="YD67" s="7"/>
      <c r="YE67" s="7"/>
      <c r="YF67" s="7"/>
      <c r="YG67" s="7"/>
      <c r="YH67" s="7"/>
      <c r="YI67" s="7"/>
      <c r="YJ67" s="7"/>
      <c r="YK67" s="7"/>
      <c r="YL67" s="7"/>
      <c r="YM67" s="7"/>
      <c r="YN67" s="7"/>
      <c r="YO67" s="7"/>
      <c r="YP67" s="7"/>
      <c r="YQ67" s="7"/>
      <c r="YR67" s="7"/>
      <c r="YS67" s="7"/>
      <c r="YT67" s="7"/>
      <c r="YU67" s="7"/>
      <c r="YV67" s="7"/>
      <c r="YW67" s="7"/>
      <c r="YX67" s="7"/>
      <c r="YY67" s="7"/>
      <c r="YZ67" s="7"/>
      <c r="ZA67" s="7"/>
      <c r="ZB67" s="7"/>
      <c r="ZC67" s="7"/>
      <c r="ZD67" s="7"/>
      <c r="ZE67" s="7"/>
      <c r="ZF67" s="7"/>
      <c r="ZG67" s="7"/>
      <c r="ZH67" s="7"/>
      <c r="ZI67" s="7"/>
      <c r="ZJ67" s="7"/>
      <c r="ZK67" s="7"/>
      <c r="ZL67" s="7"/>
      <c r="ZM67" s="7"/>
      <c r="ZN67" s="7"/>
      <c r="ZO67" s="7"/>
      <c r="ZP67" s="7"/>
      <c r="ZQ67" s="7"/>
      <c r="ZR67" s="7"/>
      <c r="ZS67" s="7"/>
      <c r="ZT67" s="7"/>
      <c r="ZU67" s="7"/>
      <c r="ZV67" s="7"/>
      <c r="ZW67" s="7"/>
      <c r="ZX67" s="7"/>
      <c r="ZY67" s="7"/>
      <c r="ZZ67" s="7"/>
      <c r="AAA67" s="7"/>
      <c r="AAB67" s="7"/>
      <c r="AAC67" s="7"/>
      <c r="AAD67" s="7"/>
      <c r="AAE67" s="7"/>
      <c r="AAF67" s="7"/>
      <c r="AAG67" s="7"/>
      <c r="AAH67" s="7"/>
      <c r="AAI67" s="7"/>
      <c r="AAJ67" s="7"/>
      <c r="AAK67" s="7"/>
      <c r="AAL67" s="7"/>
      <c r="AAM67" s="7"/>
      <c r="AAN67" s="7"/>
      <c r="AAO67" s="7"/>
      <c r="AAP67" s="7"/>
      <c r="AAQ67" s="7"/>
      <c r="AAR67" s="7"/>
      <c r="AAS67" s="7"/>
      <c r="AAT67" s="7"/>
      <c r="AAU67" s="7"/>
      <c r="AAV67" s="7"/>
      <c r="AAW67" s="7"/>
      <c r="AAX67" s="7"/>
      <c r="AAY67" s="7"/>
      <c r="AAZ67" s="7"/>
      <c r="ABA67" s="7"/>
      <c r="ABB67" s="7"/>
      <c r="ABC67" s="7"/>
      <c r="ABD67" s="7"/>
      <c r="ABE67" s="7"/>
      <c r="ABF67" s="7"/>
      <c r="ABG67" s="7"/>
      <c r="ABH67" s="7"/>
      <c r="ABI67" s="7"/>
      <c r="ABJ67" s="7"/>
      <c r="ABK67" s="7"/>
      <c r="ABL67" s="7"/>
      <c r="ABM67" s="7"/>
      <c r="ABN67" s="7"/>
      <c r="ABO67" s="7"/>
      <c r="ABP67" s="7"/>
      <c r="ABQ67" s="7"/>
      <c r="ABR67" s="7"/>
      <c r="ABS67" s="7"/>
      <c r="ABT67" s="7"/>
      <c r="ABU67" s="7"/>
      <c r="ABV67" s="7"/>
      <c r="ABW67" s="7"/>
      <c r="ABX67" s="7"/>
      <c r="ABY67" s="7"/>
      <c r="ABZ67" s="7"/>
      <c r="ACA67" s="7"/>
      <c r="ACB67" s="7"/>
      <c r="ACC67" s="7"/>
      <c r="ACD67" s="7"/>
      <c r="ACE67" s="7"/>
      <c r="ACF67" s="7"/>
      <c r="ACG67" s="7"/>
      <c r="ACH67" s="7"/>
      <c r="ACI67" s="7"/>
      <c r="ACJ67" s="7"/>
      <c r="ACK67" s="7"/>
      <c r="ACL67" s="7"/>
      <c r="ACM67" s="7"/>
      <c r="ACN67" s="7"/>
      <c r="ACO67" s="7"/>
      <c r="ACP67" s="7"/>
      <c r="ACQ67" s="7"/>
      <c r="ACR67" s="7"/>
      <c r="ACS67" s="7"/>
      <c r="ACT67" s="7"/>
      <c r="ACU67" s="7"/>
      <c r="ACV67" s="7"/>
      <c r="ACW67" s="7"/>
      <c r="ACX67" s="7"/>
      <c r="ACY67" s="7"/>
      <c r="ACZ67" s="7"/>
      <c r="ADA67" s="7"/>
      <c r="ADB67" s="7"/>
      <c r="ADC67" s="7"/>
      <c r="ADD67" s="7"/>
      <c r="ADE67" s="7"/>
      <c r="ADF67" s="7"/>
      <c r="ADG67" s="7"/>
      <c r="ADH67" s="7"/>
      <c r="ADI67" s="7"/>
      <c r="ADJ67" s="7"/>
      <c r="ADK67" s="7"/>
      <c r="ADL67" s="7"/>
      <c r="ADM67" s="7"/>
      <c r="ADN67" s="7"/>
      <c r="ADO67" s="7"/>
      <c r="ADP67" s="7"/>
      <c r="ADQ67" s="7"/>
      <c r="ADR67" s="7"/>
      <c r="ADS67" s="7"/>
      <c r="ADT67" s="7"/>
      <c r="ADU67" s="7"/>
      <c r="ADV67" s="7"/>
      <c r="ADW67" s="7"/>
      <c r="ADX67" s="7"/>
      <c r="ADY67" s="7"/>
      <c r="ADZ67" s="7"/>
      <c r="AEA67" s="7"/>
      <c r="AEB67" s="7"/>
      <c r="AEC67" s="7"/>
      <c r="AED67" s="7"/>
      <c r="AEE67" s="7"/>
      <c r="AEF67" s="7"/>
      <c r="AEG67" s="7"/>
      <c r="AEH67" s="7"/>
      <c r="AEI67" s="7"/>
      <c r="AEJ67" s="7"/>
      <c r="AEK67" s="7"/>
      <c r="AEL67" s="7"/>
      <c r="AEM67" s="7"/>
      <c r="AEN67" s="7"/>
      <c r="AEO67" s="7"/>
      <c r="AEP67" s="7"/>
      <c r="AEQ67" s="7"/>
      <c r="AER67" s="7"/>
      <c r="AES67" s="7"/>
      <c r="AET67" s="7"/>
      <c r="AEU67" s="7"/>
      <c r="AEV67" s="7"/>
      <c r="AEW67" s="7"/>
      <c r="AEX67" s="7"/>
      <c r="AEY67" s="7"/>
      <c r="AEZ67" s="7"/>
      <c r="AFA67" s="7"/>
      <c r="AFB67" s="7"/>
      <c r="AFC67" s="7"/>
      <c r="AFD67" s="7"/>
      <c r="AFE67" s="7"/>
      <c r="AFF67" s="7"/>
      <c r="AFG67" s="7"/>
      <c r="AFH67" s="7"/>
      <c r="AFI67" s="7"/>
      <c r="AFJ67" s="7"/>
      <c r="AFK67" s="7"/>
      <c r="AFL67" s="7"/>
      <c r="AFM67" s="7"/>
      <c r="AFN67" s="7"/>
      <c r="AFO67" s="7"/>
      <c r="AFP67" s="7"/>
      <c r="AFQ67" s="7"/>
      <c r="AFR67" s="7"/>
      <c r="AFS67" s="7"/>
      <c r="AFT67" s="7"/>
      <c r="AFU67" s="7"/>
      <c r="AFV67" s="7"/>
      <c r="AFW67" s="7"/>
      <c r="AFX67" s="7"/>
      <c r="AFY67" s="7"/>
      <c r="AFZ67" s="7"/>
      <c r="AGA67" s="7"/>
      <c r="AGB67" s="7"/>
      <c r="AGC67" s="7"/>
      <c r="AGD67" s="7"/>
      <c r="AGE67" s="7"/>
      <c r="AGF67" s="7"/>
      <c r="AGG67" s="7"/>
      <c r="AGH67" s="7"/>
      <c r="AGI67" s="7"/>
      <c r="AGJ67" s="7"/>
      <c r="AGK67" s="7"/>
      <c r="AGL67" s="7"/>
      <c r="AGM67" s="7"/>
      <c r="AGN67" s="7"/>
      <c r="AGO67" s="7"/>
      <c r="AGP67" s="7"/>
      <c r="AGQ67" s="7"/>
      <c r="AGR67" s="7"/>
      <c r="AGS67" s="7"/>
      <c r="AGT67" s="7"/>
      <c r="AGU67" s="7"/>
      <c r="AGV67" s="7"/>
      <c r="AGW67" s="7"/>
      <c r="AGX67" s="7"/>
      <c r="AGY67" s="7"/>
      <c r="AGZ67" s="7"/>
      <c r="AHA67" s="7"/>
      <c r="AHB67" s="7"/>
      <c r="AHC67" s="7"/>
      <c r="AHD67" s="7"/>
      <c r="AHE67" s="7"/>
      <c r="AHF67" s="7"/>
      <c r="AHG67" s="7"/>
      <c r="AHH67" s="7"/>
      <c r="AHI67" s="7"/>
      <c r="AHJ67" s="7"/>
      <c r="AHK67" s="7"/>
      <c r="AHL67" s="7"/>
      <c r="AHM67" s="7"/>
      <c r="AHN67" s="7"/>
      <c r="AHO67" s="7"/>
      <c r="AHP67" s="7"/>
      <c r="AHQ67" s="7"/>
      <c r="AHR67" s="7"/>
      <c r="AHS67" s="7"/>
      <c r="AHT67" s="7"/>
      <c r="AHU67" s="7"/>
      <c r="AHV67" s="7"/>
      <c r="AHW67" s="7"/>
      <c r="AHX67" s="7"/>
      <c r="AHY67" s="7"/>
      <c r="AHZ67" s="7"/>
      <c r="AIA67" s="7"/>
      <c r="AIB67" s="7"/>
      <c r="AIC67" s="7"/>
      <c r="AID67" s="7"/>
      <c r="AIE67" s="7"/>
      <c r="AIF67" s="7"/>
      <c r="AIG67" s="7"/>
      <c r="AIH67" s="7"/>
      <c r="AII67" s="7"/>
      <c r="AIJ67" s="7"/>
      <c r="AIK67" s="7"/>
      <c r="AIL67" s="7"/>
      <c r="AIM67" s="7"/>
      <c r="AIN67" s="7"/>
      <c r="AIO67" s="7"/>
      <c r="AIP67" s="7"/>
      <c r="AIQ67" s="7"/>
      <c r="AIR67" s="7"/>
      <c r="AIS67" s="7"/>
      <c r="AIT67" s="7"/>
      <c r="AIU67" s="7"/>
      <c r="AIV67" s="7"/>
      <c r="AIW67" s="7"/>
      <c r="AIX67" s="7"/>
      <c r="AIY67" s="7"/>
      <c r="AIZ67" s="7"/>
      <c r="AJA67" s="7"/>
      <c r="AJB67" s="7"/>
      <c r="AJC67" s="7"/>
      <c r="AJD67" s="7"/>
      <c r="AJE67" s="7"/>
      <c r="AJF67" s="7"/>
      <c r="AJG67" s="7"/>
      <c r="AJH67" s="7"/>
      <c r="AJI67" s="7"/>
      <c r="AJJ67" s="7"/>
      <c r="AJK67" s="7"/>
      <c r="AJL67" s="7"/>
      <c r="AJM67" s="7"/>
      <c r="AJN67" s="7"/>
      <c r="AJO67" s="7"/>
      <c r="AJP67" s="7"/>
      <c r="AJQ67" s="7"/>
      <c r="AJR67" s="7"/>
      <c r="AJS67" s="7"/>
      <c r="AJT67" s="7"/>
      <c r="AJU67" s="7"/>
      <c r="AJV67" s="7"/>
      <c r="AJW67" s="7"/>
      <c r="AJX67" s="7"/>
      <c r="AJY67" s="7"/>
      <c r="AJZ67" s="7"/>
      <c r="AKA67" s="7"/>
      <c r="AKB67" s="7"/>
      <c r="AKC67" s="7"/>
      <c r="AKD67" s="7"/>
      <c r="AKE67" s="7"/>
      <c r="AKF67" s="7"/>
      <c r="AKG67" s="7"/>
      <c r="AKH67" s="7"/>
      <c r="AKI67" s="7"/>
      <c r="AKJ67" s="7"/>
      <c r="AKK67" s="7"/>
      <c r="AKL67" s="7"/>
      <c r="AKM67" s="7"/>
      <c r="AKN67" s="7"/>
      <c r="AKO67" s="7"/>
      <c r="AKP67" s="7"/>
      <c r="AKQ67" s="7"/>
      <c r="AKR67" s="7"/>
      <c r="AKS67" s="7"/>
      <c r="AKT67" s="7"/>
      <c r="AKU67" s="7"/>
      <c r="AKV67" s="7"/>
      <c r="AKW67" s="7"/>
      <c r="AKX67" s="7"/>
      <c r="AKY67" s="7"/>
      <c r="AKZ67" s="7"/>
      <c r="ALA67" s="7"/>
      <c r="ALB67" s="7"/>
      <c r="ALC67" s="7"/>
      <c r="ALD67" s="7"/>
      <c r="ALE67" s="7"/>
      <c r="ALF67" s="7"/>
      <c r="ALG67" s="7"/>
      <c r="ALH67" s="7"/>
      <c r="ALI67" s="7"/>
      <c r="ALJ67" s="7"/>
      <c r="ALK67" s="7"/>
      <c r="ALL67" s="7"/>
      <c r="ALM67" s="7"/>
      <c r="ALN67" s="7"/>
      <c r="ALO67" s="7"/>
      <c r="ALP67" s="7"/>
      <c r="ALQ67" s="7"/>
      <c r="ALR67" s="7"/>
      <c r="ALS67" s="7"/>
      <c r="ALT67" s="7"/>
      <c r="ALU67" s="7"/>
      <c r="ALV67" s="7"/>
      <c r="ALW67" s="7"/>
      <c r="ALX67" s="7"/>
      <c r="ALY67" s="7"/>
      <c r="ALZ67" s="7"/>
      <c r="AMA67" s="7"/>
      <c r="AMB67" s="7"/>
      <c r="AMC67" s="7"/>
      <c r="AMD67" s="7"/>
      <c r="AME67" s="7"/>
      <c r="AMF67" s="7"/>
      <c r="AMG67" s="7"/>
      <c r="AMH67" s="7"/>
      <c r="AMI67" s="7"/>
      <c r="AMJ67" s="7"/>
      <c r="AMK67" s="7"/>
      <c r="AML67" s="7"/>
      <c r="AMM67" s="7"/>
      <c r="AMN67" s="7"/>
      <c r="AMO67" s="7"/>
      <c r="AMP67" s="7"/>
      <c r="AMQ67" s="7"/>
      <c r="AMR67" s="7"/>
      <c r="AMS67" s="7"/>
      <c r="AMT67" s="7"/>
      <c r="AMU67" s="7"/>
      <c r="AMV67" s="7"/>
      <c r="AMW67" s="7"/>
      <c r="AMX67" s="7"/>
      <c r="AMY67" s="7"/>
      <c r="AMZ67" s="7"/>
      <c r="ANA67" s="7"/>
      <c r="ANB67" s="7"/>
      <c r="ANC67" s="7"/>
      <c r="AND67" s="7"/>
      <c r="ANE67" s="7"/>
      <c r="ANF67" s="7"/>
      <c r="ANG67" s="7"/>
      <c r="ANH67" s="7"/>
      <c r="ANI67" s="7"/>
      <c r="ANJ67" s="7"/>
      <c r="ANK67" s="7"/>
      <c r="ANL67" s="7"/>
      <c r="ANM67" s="7"/>
      <c r="ANN67" s="7"/>
      <c r="ANO67" s="7"/>
      <c r="ANP67" s="7"/>
      <c r="ANQ67" s="7"/>
      <c r="ANR67" s="7"/>
      <c r="ANS67" s="7"/>
      <c r="ANT67" s="7"/>
      <c r="ANU67" s="7"/>
      <c r="ANV67" s="7"/>
      <c r="ANW67" s="7"/>
      <c r="ANX67" s="7"/>
      <c r="ANY67" s="7"/>
      <c r="ANZ67" s="7"/>
      <c r="AOA67" s="7"/>
      <c r="AOB67" s="7"/>
      <c r="AOC67" s="7"/>
      <c r="AOD67" s="7"/>
      <c r="AOE67" s="7"/>
      <c r="AOF67" s="7"/>
      <c r="AOG67" s="7"/>
      <c r="AOH67" s="7"/>
      <c r="AOI67" s="7"/>
      <c r="AOJ67" s="7"/>
      <c r="AOK67" s="7"/>
      <c r="AOL67" s="7"/>
      <c r="AOM67" s="7"/>
      <c r="AON67" s="7"/>
      <c r="AOO67" s="7"/>
      <c r="AOP67" s="7"/>
      <c r="AOQ67" s="7"/>
      <c r="AOR67" s="7"/>
      <c r="AOS67" s="7"/>
      <c r="AOT67" s="7"/>
      <c r="AOU67" s="7"/>
      <c r="AOV67" s="7"/>
      <c r="AOW67" s="7"/>
      <c r="AOX67" s="7"/>
      <c r="AOY67" s="7"/>
      <c r="AOZ67" s="7"/>
      <c r="APA67" s="7"/>
      <c r="APB67" s="7"/>
      <c r="APC67" s="7"/>
      <c r="APD67" s="7"/>
      <c r="APE67" s="7"/>
      <c r="APF67" s="7"/>
      <c r="APG67" s="7"/>
      <c r="APH67" s="7"/>
      <c r="API67" s="7"/>
      <c r="APJ67" s="7"/>
      <c r="APK67" s="7"/>
      <c r="APL67" s="7"/>
      <c r="APM67" s="7"/>
      <c r="APN67" s="7"/>
      <c r="APO67" s="7"/>
      <c r="APP67" s="7"/>
      <c r="APQ67" s="7"/>
      <c r="APR67" s="7"/>
      <c r="APS67" s="7"/>
      <c r="APT67" s="7"/>
      <c r="APU67" s="7"/>
      <c r="APV67" s="7"/>
      <c r="APW67" s="7"/>
      <c r="APX67" s="7"/>
      <c r="APY67" s="7"/>
      <c r="APZ67" s="7"/>
      <c r="AQA67" s="7"/>
      <c r="AQB67" s="7"/>
      <c r="AQC67" s="7"/>
      <c r="AQD67" s="7"/>
      <c r="AQE67" s="7"/>
      <c r="AQF67" s="7"/>
      <c r="AQG67" s="7"/>
      <c r="AQH67" s="7"/>
      <c r="AQI67" s="7"/>
      <c r="AQJ67" s="7"/>
      <c r="AQK67" s="7"/>
      <c r="AQL67" s="7"/>
      <c r="AQM67" s="7"/>
      <c r="AQN67" s="7"/>
      <c r="AQO67" s="7"/>
      <c r="AQP67" s="7"/>
      <c r="AQQ67" s="7"/>
      <c r="AQR67" s="7"/>
      <c r="AQS67" s="7"/>
      <c r="AQT67" s="7"/>
      <c r="AQU67" s="7"/>
      <c r="AQV67" s="7"/>
      <c r="AQW67" s="7"/>
      <c r="AQX67" s="7"/>
      <c r="AQY67" s="7"/>
      <c r="AQZ67" s="7"/>
      <c r="ARA67" s="7"/>
      <c r="ARB67" s="7"/>
      <c r="ARC67" s="7"/>
      <c r="ARD67" s="7"/>
      <c r="ARE67" s="7"/>
      <c r="ARF67" s="7"/>
      <c r="ARG67" s="7"/>
      <c r="ARH67" s="7"/>
      <c r="ARI67" s="7"/>
      <c r="ARJ67" s="7"/>
      <c r="ARK67" s="7"/>
      <c r="ARL67" s="7"/>
      <c r="ARM67" s="7"/>
      <c r="ARN67" s="7"/>
      <c r="ARO67" s="7"/>
      <c r="ARP67" s="7"/>
      <c r="ARQ67" s="7"/>
      <c r="ARR67" s="7"/>
      <c r="ARS67" s="7"/>
      <c r="ART67" s="7"/>
      <c r="ARU67" s="7"/>
      <c r="ARV67" s="7"/>
      <c r="ARW67" s="7"/>
      <c r="ARX67" s="7"/>
      <c r="ARY67" s="7"/>
      <c r="ARZ67" s="7"/>
      <c r="ASA67" s="7"/>
      <c r="ASB67" s="7"/>
      <c r="ASC67" s="7"/>
      <c r="ASD67" s="7"/>
      <c r="ASE67" s="7"/>
      <c r="ASF67" s="7"/>
      <c r="ASG67" s="7"/>
      <c r="ASH67" s="7"/>
      <c r="ASI67" s="7"/>
      <c r="ASJ67" s="7"/>
      <c r="ASK67" s="7"/>
      <c r="ASL67" s="7"/>
      <c r="ASM67" s="7"/>
      <c r="ASN67" s="7"/>
      <c r="ASO67" s="7"/>
      <c r="ASP67" s="7"/>
      <c r="ASQ67" s="7"/>
      <c r="ASR67" s="7"/>
      <c r="ASS67" s="7"/>
      <c r="AST67" s="7"/>
      <c r="ASU67" s="7"/>
      <c r="ASV67" s="7"/>
      <c r="ASW67" s="7"/>
      <c r="ASX67" s="7"/>
      <c r="ASY67" s="7"/>
      <c r="ASZ67" s="7"/>
      <c r="ATA67" s="7"/>
      <c r="ATB67" s="7"/>
      <c r="ATC67" s="7"/>
      <c r="ATD67" s="7"/>
      <c r="ATE67" s="7"/>
      <c r="ATF67" s="7"/>
      <c r="ATG67" s="7"/>
      <c r="ATH67" s="7"/>
      <c r="ATI67" s="7"/>
      <c r="ATJ67" s="7"/>
      <c r="ATK67" s="7"/>
      <c r="ATL67" s="7"/>
      <c r="ATM67" s="7"/>
      <c r="ATN67" s="7"/>
      <c r="ATO67" s="7"/>
      <c r="ATP67" s="7"/>
      <c r="ATQ67" s="7"/>
      <c r="ATR67" s="7"/>
      <c r="ATS67" s="7"/>
      <c r="ATT67" s="7"/>
      <c r="ATU67" s="7"/>
      <c r="ATV67" s="7"/>
      <c r="ATW67" s="7"/>
      <c r="ATX67" s="7"/>
      <c r="ATY67" s="7"/>
      <c r="ATZ67" s="7"/>
      <c r="AUA67" s="7"/>
    </row>
    <row r="68" spans="1:1223" ht="52.75" customHeight="1" thickBot="1" x14ac:dyDescent="0.4">
      <c r="A68" s="124" t="s">
        <v>49</v>
      </c>
      <c r="B68" s="49" t="s">
        <v>65</v>
      </c>
      <c r="C68" s="7"/>
      <c r="D68" s="7" t="s">
        <v>27</v>
      </c>
    </row>
    <row r="69" spans="1:1223" ht="18.75" customHeight="1" x14ac:dyDescent="0.35">
      <c r="A69" s="2"/>
      <c r="B69" s="61" t="s">
        <v>38</v>
      </c>
      <c r="C69" s="58">
        <v>93.2</v>
      </c>
      <c r="D69" s="117"/>
      <c r="E69" s="58">
        <f>IF(OR(D69&gt;0,D69&lt;0),93.2,0)</f>
        <v>0</v>
      </c>
      <c r="F69" s="5"/>
      <c r="G69" s="5"/>
    </row>
    <row r="70" spans="1:1223" x14ac:dyDescent="0.35">
      <c r="A70" s="6"/>
      <c r="B70" s="62" t="s">
        <v>39</v>
      </c>
      <c r="C70" s="59">
        <v>149.19999999999999</v>
      </c>
      <c r="D70" s="118"/>
      <c r="E70" s="59">
        <f>IF(OR(D70&gt;0,D70&lt;0),149.2,0)</f>
        <v>0</v>
      </c>
      <c r="F70" s="5"/>
      <c r="G70" s="5"/>
    </row>
    <row r="71" spans="1:1223" x14ac:dyDescent="0.35">
      <c r="A71" s="6"/>
      <c r="B71" s="62" t="s">
        <v>40</v>
      </c>
      <c r="C71" s="59">
        <v>186.4</v>
      </c>
      <c r="D71" s="118"/>
      <c r="E71" s="59">
        <f>IF(OR(D71&gt;0,D71&lt;0),186.4,0)</f>
        <v>0</v>
      </c>
      <c r="F71" s="5"/>
      <c r="G71" s="5"/>
    </row>
    <row r="72" spans="1:1223" ht="16" thickBot="1" x14ac:dyDescent="0.4">
      <c r="A72" s="6"/>
      <c r="B72" s="16" t="s">
        <v>72</v>
      </c>
      <c r="C72" s="60">
        <v>205</v>
      </c>
      <c r="D72" s="119"/>
      <c r="E72" s="59">
        <f>IF(OR(D72&gt;0,D72&lt;0),205,0)</f>
        <v>0</v>
      </c>
      <c r="F72" s="5"/>
      <c r="G72" s="5"/>
    </row>
    <row r="73" spans="1:1223" ht="16" thickBot="1" x14ac:dyDescent="0.4">
      <c r="A73" s="39"/>
      <c r="B73" s="40"/>
      <c r="C73" s="191" t="s">
        <v>28</v>
      </c>
      <c r="D73" s="192"/>
      <c r="E73" s="53">
        <f>SUM(E69:E72)</f>
        <v>0</v>
      </c>
      <c r="F73" s="5"/>
      <c r="G73" s="5"/>
    </row>
    <row r="74" spans="1:1223" ht="2.25" customHeight="1" thickBot="1" x14ac:dyDescent="0.4">
      <c r="A74" s="3"/>
      <c r="B74" s="41"/>
      <c r="C74" s="42"/>
      <c r="D74" s="42"/>
      <c r="E74" s="43"/>
      <c r="F74" s="43"/>
    </row>
    <row r="75" spans="1:1223" s="72" customFormat="1" ht="22.75" customHeight="1" thickBot="1" x14ac:dyDescent="0.3">
      <c r="A75" s="71"/>
      <c r="B75" s="186" t="s">
        <v>62</v>
      </c>
      <c r="C75" s="187"/>
      <c r="D75" s="187"/>
      <c r="E75" s="63">
        <f>E66-E73</f>
        <v>0</v>
      </c>
      <c r="F75" s="102"/>
      <c r="G75" s="43"/>
    </row>
    <row r="76" spans="1:1223" s="34" customFormat="1" ht="5.5" customHeight="1" x14ac:dyDescent="0.35">
      <c r="A76" s="45"/>
      <c r="B76" s="46"/>
      <c r="C76" s="46"/>
      <c r="D76" s="46"/>
      <c r="E76" s="44"/>
      <c r="F76" s="102"/>
      <c r="G76" s="5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1:1223" ht="13.75" customHeight="1" thickBot="1" x14ac:dyDescent="0.4">
      <c r="E77" s="1"/>
    </row>
    <row r="78" spans="1:1223" x14ac:dyDescent="0.35">
      <c r="A78" s="73" t="s">
        <v>29</v>
      </c>
      <c r="B78" s="50" t="s">
        <v>36</v>
      </c>
      <c r="C78" s="82"/>
      <c r="D78" s="78" t="s">
        <v>30</v>
      </c>
      <c r="E78" s="48">
        <f>E66/40</f>
        <v>0</v>
      </c>
      <c r="F78" s="25"/>
      <c r="G78" s="5"/>
    </row>
    <row r="79" spans="1:1223" x14ac:dyDescent="0.35">
      <c r="A79" s="74"/>
      <c r="B79" s="54" t="s">
        <v>31</v>
      </c>
      <c r="C79" s="83"/>
      <c r="D79" s="79" t="s">
        <v>32</v>
      </c>
      <c r="E79" s="55">
        <f>E66/20</f>
        <v>0</v>
      </c>
      <c r="F79" s="25"/>
      <c r="G79" s="5"/>
    </row>
    <row r="80" spans="1:1223" x14ac:dyDescent="0.35">
      <c r="A80" s="74"/>
      <c r="B80" s="76" t="s">
        <v>33</v>
      </c>
      <c r="C80" s="84"/>
      <c r="D80" s="80" t="s">
        <v>34</v>
      </c>
      <c r="E80" s="56">
        <f>E66/10</f>
        <v>0</v>
      </c>
      <c r="F80" s="25"/>
      <c r="G80" s="5"/>
    </row>
    <row r="81" spans="1:10" ht="16" thickBot="1" x14ac:dyDescent="0.4">
      <c r="A81" s="122"/>
      <c r="B81" s="77" t="s">
        <v>35</v>
      </c>
      <c r="C81" s="85"/>
      <c r="D81" s="81"/>
      <c r="E81" s="57" t="s">
        <v>56</v>
      </c>
      <c r="F81" s="25"/>
      <c r="G81" s="5"/>
    </row>
    <row r="82" spans="1:10" ht="23.25" customHeight="1" x14ac:dyDescent="0.35"/>
    <row r="83" spans="1:10" ht="18" customHeight="1" x14ac:dyDescent="0.35">
      <c r="A83" s="179" t="s">
        <v>61</v>
      </c>
      <c r="B83" s="179"/>
      <c r="C83" s="179"/>
      <c r="D83" s="179"/>
      <c r="E83" s="179"/>
      <c r="F83" s="179"/>
      <c r="G83" s="179"/>
      <c r="H83" s="179"/>
      <c r="I83" s="179"/>
      <c r="J83" s="179"/>
    </row>
    <row r="84" spans="1:10" x14ac:dyDescent="0.35">
      <c r="A84" s="179"/>
      <c r="B84" s="179"/>
      <c r="C84" s="179"/>
      <c r="D84" s="179"/>
      <c r="E84" s="179"/>
      <c r="F84" s="179"/>
      <c r="G84" s="179"/>
      <c r="H84" s="179"/>
      <c r="I84" s="179"/>
      <c r="J84" s="179"/>
    </row>
    <row r="85" spans="1:10" ht="17.5" x14ac:dyDescent="0.35">
      <c r="A85" s="164"/>
    </row>
    <row r="86" spans="1:10" ht="17.5" x14ac:dyDescent="0.35">
      <c r="A86" s="126" t="s">
        <v>51</v>
      </c>
    </row>
  </sheetData>
  <sheetProtection algorithmName="SHA-512" hashValue="AlqygGEW6dUc+X9Ex0nDtz6x0+GiWE+UknInACDtTpmKfBveutcWYL7wogAgjVj14aVE4wZLBt9YFe8tW+ABiw==" saltValue="qTxd5okkZcM4+69NCr2KGA==" spinCount="100000" sheet="1" selectLockedCells="1"/>
  <mergeCells count="11">
    <mergeCell ref="A5:C5"/>
    <mergeCell ref="A2:D2"/>
    <mergeCell ref="B75:D75"/>
    <mergeCell ref="B59:D59"/>
    <mergeCell ref="C73:D73"/>
    <mergeCell ref="G61:J61"/>
    <mergeCell ref="A61:A62"/>
    <mergeCell ref="A57:A58"/>
    <mergeCell ref="A83:J84"/>
    <mergeCell ref="A6:D6"/>
    <mergeCell ref="B31:B32"/>
  </mergeCells>
  <dataValidations xWindow="780" yWindow="383" count="1">
    <dataValidation type="list" allowBlank="1" showInputMessage="1" showErrorMessage="1" errorTitle="Year Level Entry Required" error="Select the Year Level from the drop down box provided" promptTitle="Use the Drop Arrow" prompt="Select the Year Level" sqref="D8:D13" xr:uid="{00000000-0002-0000-0000-000000000000}">
      <formula1>$B$43:$B$49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53" fitToHeight="0" orientation="portrait" r:id="rId1"/>
  <ignoredErrors>
    <ignoredError sqref="D43:D47 D4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173FDB713A143900071EF9DFEDD01" ma:contentTypeVersion="2" ma:contentTypeDescription="Create a new document." ma:contentTypeScope="" ma:versionID="8d9675ce8912510a8cee52ede814041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7495c11f9cb744321fa7fed5f64acf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B7AD878-6628-4583-AD03-FAAB15E38D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858912-EA38-4A86-B68D-B23FE883B35C}">
  <ds:schemaRefs>
    <ds:schemaRef ds:uri="http://schemas.microsoft.com/office/2006/metadata/properties"/>
    <ds:schemaRef ds:uri="http://schemas.microsoft.com/office/infopath/2007/PartnerControls"/>
    <ds:schemaRef ds:uri="2123ad7f-f122-4490-870e-0af5c1740cf5"/>
    <ds:schemaRef ds:uri="f570a18a-0a23-45c5-9afc-61aaec822f9e"/>
  </ds:schemaRefs>
</ds:datastoreItem>
</file>

<file path=customXml/itemProps3.xml><?xml version="1.0" encoding="utf-8"?>
<ds:datastoreItem xmlns:ds="http://schemas.openxmlformats.org/officeDocument/2006/customXml" ds:itemID="{6D899E3A-C0AF-4CEE-9B81-7352F7394D8B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A4C215B0-E580-40C3-811F-A3477A69DF54}"/>
</file>

<file path=customXml/itemProps5.xml><?xml version="1.0" encoding="utf-8"?>
<ds:datastoreItem xmlns:ds="http://schemas.openxmlformats.org/officeDocument/2006/customXml" ds:itemID="{845FB21A-FD49-42F4-851D-F4B03E35F78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 Calculation 2024</vt:lpstr>
      <vt:lpstr>'Fee Calculation 2024'!Print_Area</vt:lpstr>
    </vt:vector>
  </TitlesOfParts>
  <Manager/>
  <Company>St. Joseph's College, Gregory Terrace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dcoetzee</dc:creator>
  <cp:keywords/>
  <dc:description/>
  <cp:lastModifiedBy>Amy Hardisty</cp:lastModifiedBy>
  <cp:revision/>
  <cp:lastPrinted>2023-10-26T00:19:16Z</cp:lastPrinted>
  <dcterms:created xsi:type="dcterms:W3CDTF">2013-07-05T04:58:52Z</dcterms:created>
  <dcterms:modified xsi:type="dcterms:W3CDTF">2023-11-21T04:59:48Z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ContentTypeId">
    <vt:lpwstr>0x0101000F2173FDB713A143900071EF9DFEDD01</vt:lpwstr>
  </property>
  <property fmtid="{D5CDD505-2E9C-101B-9397-08002B2CF9AE}" pid="4" name="Order">
    <vt:r8>3000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