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mybcecatholicedu.sharepoint.com/sites/sp-guardianangelswynnum/staff/Admin Documents/Finance/Budget/Budget 2026/2026 Fee Package/"/>
    </mc:Choice>
  </mc:AlternateContent>
  <xr:revisionPtr revIDLastSave="12" documentId="8_{7BFFF739-4727-43EE-94A0-40AF06446743}" xr6:coauthVersionLast="47" xr6:coauthVersionMax="47" xr10:uidLastSave="{26F90E8F-B4C6-477D-8593-3036F1C441BD}"/>
  <bookViews>
    <workbookView xWindow="28680" yWindow="-120" windowWidth="29040" windowHeight="15840" xr2:uid="{00000000-000D-0000-FFFF-FFFF00000000}"/>
  </bookViews>
  <sheets>
    <sheet name="Fee Calculation 2026" sheetId="8" r:id="rId1"/>
  </sheets>
  <definedNames>
    <definedName name="_xlnm.Print_Area" localSheetId="0">'Fee Calculation 2026'!$A$1:$J$93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8" l="1"/>
  <c r="E78" i="8"/>
  <c r="E77" i="8"/>
  <c r="E76" i="8"/>
  <c r="E75" i="8"/>
  <c r="D32" i="8"/>
  <c r="E32" i="8" s="1"/>
  <c r="G32" i="8" s="1"/>
  <c r="D31" i="8"/>
  <c r="E31" i="8" s="1"/>
  <c r="G31" i="8" s="1"/>
  <c r="D30" i="8" l="1"/>
  <c r="E30" i="8" s="1"/>
  <c r="G30" i="8" s="1"/>
  <c r="D29" i="8"/>
  <c r="E29" i="8" s="1"/>
  <c r="G29" i="8" s="1"/>
  <c r="C78" i="8"/>
  <c r="C77" i="8"/>
  <c r="C76" i="8"/>
  <c r="C75" i="8"/>
  <c r="E79" i="8" l="1"/>
  <c r="G70" i="8" l="1"/>
  <c r="G68" i="8"/>
  <c r="G67" i="8"/>
  <c r="D35" i="8" l="1"/>
  <c r="E35" i="8" s="1"/>
  <c r="D58" i="8"/>
  <c r="E58" i="8" s="1"/>
  <c r="D19" i="8"/>
  <c r="D20" i="8"/>
  <c r="E20" i="8" s="1"/>
  <c r="J20" i="8" s="1"/>
  <c r="D18" i="8"/>
  <c r="E18" i="8" s="1"/>
  <c r="D62" i="8"/>
  <c r="D57" i="8"/>
  <c r="E57" i="8" s="1"/>
  <c r="D59" i="8"/>
  <c r="E59" i="8" s="1"/>
  <c r="I18" i="8" l="1"/>
  <c r="G18" i="8"/>
  <c r="H18" i="8"/>
  <c r="J18" i="8"/>
  <c r="I20" i="8"/>
  <c r="H20" i="8"/>
  <c r="G20" i="8"/>
  <c r="G35" i="8"/>
  <c r="H58" i="8"/>
  <c r="G58" i="8"/>
  <c r="J58" i="8"/>
  <c r="I58" i="8"/>
  <c r="H59" i="8"/>
  <c r="G59" i="8"/>
  <c r="J59" i="8"/>
  <c r="I59" i="8"/>
  <c r="J57" i="8"/>
  <c r="G57" i="8"/>
  <c r="I57" i="8"/>
  <c r="H57" i="8"/>
  <c r="D16" i="8"/>
  <c r="E16" i="8" s="1"/>
  <c r="D17" i="8"/>
  <c r="E17" i="8" s="1"/>
  <c r="D21" i="8"/>
  <c r="D23" i="8"/>
  <c r="H17" i="8" l="1"/>
  <c r="I17" i="8"/>
  <c r="J17" i="8"/>
  <c r="G17" i="8"/>
  <c r="J16" i="8"/>
  <c r="I16" i="8"/>
  <c r="G16" i="8"/>
  <c r="H16" i="8"/>
  <c r="D61" i="8"/>
  <c r="D63" i="8"/>
  <c r="E61" i="8" l="1"/>
  <c r="H61" i="8" s="1"/>
  <c r="D26" i="8" l="1"/>
  <c r="E26" i="8" s="1"/>
  <c r="D45" i="8"/>
  <c r="E45" i="8" s="1"/>
  <c r="D44" i="8"/>
  <c r="E44" i="8" s="1"/>
  <c r="D43" i="8"/>
  <c r="E43" i="8" s="1"/>
  <c r="D42" i="8"/>
  <c r="E42" i="8" s="1"/>
  <c r="D41" i="8"/>
  <c r="E41" i="8" s="1"/>
  <c r="D40" i="8"/>
  <c r="E40" i="8" s="1"/>
  <c r="D39" i="8"/>
  <c r="E39" i="8" s="1"/>
  <c r="G43" i="8" l="1"/>
  <c r="J43" i="8"/>
  <c r="I43" i="8"/>
  <c r="H43" i="8"/>
  <c r="J42" i="8"/>
  <c r="G42" i="8"/>
  <c r="I42" i="8"/>
  <c r="H42" i="8"/>
  <c r="H44" i="8"/>
  <c r="G44" i="8"/>
  <c r="J44" i="8"/>
  <c r="I44" i="8"/>
  <c r="G45" i="8"/>
  <c r="J45" i="8"/>
  <c r="H45" i="8"/>
  <c r="I45" i="8"/>
  <c r="H41" i="8"/>
  <c r="J41" i="8"/>
  <c r="I41" i="8"/>
  <c r="G41" i="8"/>
  <c r="J40" i="8"/>
  <c r="H40" i="8"/>
  <c r="I40" i="8"/>
  <c r="G40" i="8"/>
  <c r="G26" i="8"/>
  <c r="J39" i="8"/>
  <c r="G39" i="8"/>
  <c r="I39" i="8"/>
  <c r="H39" i="8"/>
  <c r="E63" i="8"/>
  <c r="E62" i="8"/>
  <c r="G62" i="8" l="1"/>
  <c r="G63" i="8"/>
  <c r="D60" i="8"/>
  <c r="D53" i="8"/>
  <c r="E60" i="8" l="1"/>
  <c r="E19" i="8"/>
  <c r="E21" i="8"/>
  <c r="E23" i="8"/>
  <c r="D48" i="8"/>
  <c r="E48" i="8" s="1"/>
  <c r="D49" i="8"/>
  <c r="E49" i="8" s="1"/>
  <c r="D50" i="8"/>
  <c r="E50" i="8" s="1"/>
  <c r="D51" i="8"/>
  <c r="E51" i="8" s="1"/>
  <c r="D52" i="8"/>
  <c r="E52" i="8" s="1"/>
  <c r="E53" i="8"/>
  <c r="D54" i="8"/>
  <c r="E54" i="8" s="1"/>
  <c r="I19" i="8" l="1"/>
  <c r="G19" i="8"/>
  <c r="H19" i="8"/>
  <c r="J19" i="8"/>
  <c r="I54" i="8"/>
  <c r="G54" i="8"/>
  <c r="J54" i="8"/>
  <c r="H54" i="8"/>
  <c r="J52" i="8"/>
  <c r="H52" i="8"/>
  <c r="I52" i="8"/>
  <c r="G52" i="8"/>
  <c r="J51" i="8"/>
  <c r="H51" i="8"/>
  <c r="I51" i="8"/>
  <c r="G51" i="8"/>
  <c r="I53" i="8"/>
  <c r="J53" i="8"/>
  <c r="H53" i="8"/>
  <c r="G53" i="8"/>
  <c r="J60" i="8"/>
  <c r="I60" i="8"/>
  <c r="H60" i="8"/>
  <c r="G60" i="8"/>
  <c r="J50" i="8"/>
  <c r="I50" i="8"/>
  <c r="H50" i="8"/>
  <c r="G50" i="8"/>
  <c r="J49" i="8"/>
  <c r="I49" i="8"/>
  <c r="H49" i="8"/>
  <c r="G49" i="8"/>
  <c r="I23" i="8"/>
  <c r="J23" i="8"/>
  <c r="H23" i="8"/>
  <c r="G23" i="8"/>
  <c r="H21" i="8"/>
  <c r="G21" i="8"/>
  <c r="J21" i="8"/>
  <c r="I21" i="8"/>
  <c r="J48" i="8"/>
  <c r="I48" i="8"/>
  <c r="H48" i="8"/>
  <c r="G48" i="8"/>
  <c r="E64" i="8"/>
  <c r="E72" i="8" s="1"/>
  <c r="E84" i="8" s="1"/>
  <c r="G64" i="8" l="1"/>
  <c r="G72" i="8" s="1"/>
  <c r="H64" i="8"/>
  <c r="H72" i="8" s="1"/>
  <c r="I64" i="8"/>
  <c r="I72" i="8" s="1"/>
  <c r="J64" i="8"/>
  <c r="J72" i="8" s="1"/>
  <c r="E81" i="8"/>
  <c r="E85" i="8"/>
  <c r="E86" i="8"/>
</calcChain>
</file>

<file path=xl/sharedStrings.xml><?xml version="1.0" encoding="utf-8"?>
<sst xmlns="http://schemas.openxmlformats.org/spreadsheetml/2006/main" count="100" uniqueCount="77">
  <si>
    <t>Family Details</t>
  </si>
  <si>
    <t>Student Names</t>
  </si>
  <si>
    <t xml:space="preserve">No of Children </t>
  </si>
  <si>
    <t>Year Level</t>
  </si>
  <si>
    <t>Year 2</t>
  </si>
  <si>
    <t>Fee Category</t>
  </si>
  <si>
    <t>Description</t>
  </si>
  <si>
    <t>Fee Schedule</t>
  </si>
  <si>
    <t xml:space="preserve">Number </t>
  </si>
  <si>
    <t>Annual Fee</t>
  </si>
  <si>
    <t>Tuition Fees</t>
  </si>
  <si>
    <t>Capital Levy</t>
  </si>
  <si>
    <t xml:space="preserve">per Family - Compulsory  </t>
  </si>
  <si>
    <t>P&amp;F Levy</t>
  </si>
  <si>
    <t>Bookpack Prep</t>
  </si>
  <si>
    <t>Prep</t>
  </si>
  <si>
    <t>Year 1</t>
  </si>
  <si>
    <t>Student Resource Levy</t>
  </si>
  <si>
    <t>Year 3</t>
  </si>
  <si>
    <t>Year 4</t>
  </si>
  <si>
    <t>Year 5</t>
  </si>
  <si>
    <t>Year 6</t>
  </si>
  <si>
    <t>Student Activity Levy</t>
  </si>
  <si>
    <t>Technology Levy</t>
  </si>
  <si>
    <t>Camp</t>
  </si>
  <si>
    <t>Hear &amp; Say</t>
  </si>
  <si>
    <t xml:space="preserve">                                  ANNUAL TOTAL including ADJUSTMENTS </t>
  </si>
  <si>
    <t>Put '1' only on relevant line</t>
  </si>
  <si>
    <t>Total Discount</t>
  </si>
  <si>
    <t>Payment Schedule</t>
  </si>
  <si>
    <t>÷ 40 pmts</t>
  </si>
  <si>
    <t>÷ 20 pmts</t>
  </si>
  <si>
    <t>÷ 10 pmts</t>
  </si>
  <si>
    <r>
      <t xml:space="preserve">  Payment Frequency - per </t>
    </r>
    <r>
      <rPr>
        <b/>
        <sz val="10"/>
        <rFont val="Arial"/>
        <family val="2"/>
      </rPr>
      <t xml:space="preserve">Term </t>
    </r>
    <r>
      <rPr>
        <sz val="10"/>
        <rFont val="Arial"/>
        <family val="2"/>
      </rPr>
      <t xml:space="preserve">                         by end of Week 4 of each Term</t>
    </r>
  </si>
  <si>
    <t xml:space="preserve">  1  Child in Family    </t>
  </si>
  <si>
    <t xml:space="preserve">  2  Children in Family</t>
  </si>
  <si>
    <t xml:space="preserve">  3  Children in Family</t>
  </si>
  <si>
    <t>Term 1 Fees</t>
  </si>
  <si>
    <t>Term 2 Fees</t>
  </si>
  <si>
    <t>Term 3 Fees</t>
  </si>
  <si>
    <t>Term 4 Fees</t>
  </si>
  <si>
    <t>Adjustments</t>
  </si>
  <si>
    <r>
      <rPr>
        <b/>
        <i/>
        <sz val="12"/>
        <rFont val="Arial"/>
        <family val="2"/>
      </rPr>
      <t>Adjustments</t>
    </r>
    <r>
      <rPr>
        <b/>
        <sz val="12"/>
        <rFont val="Arial"/>
        <family val="2"/>
      </rPr>
      <t xml:space="preserve"> </t>
    </r>
  </si>
  <si>
    <t>Early Payment     Discount</t>
  </si>
  <si>
    <t>Adjustments for Enrolment Fees, Credit or Debit Balance from previous year</t>
  </si>
  <si>
    <t>Enter $ amount</t>
  </si>
  <si>
    <t>(charged in Term of camp)</t>
  </si>
  <si>
    <t>(charged in Term 1)</t>
  </si>
  <si>
    <t>1:1 Device</t>
  </si>
  <si>
    <t>See Term totals</t>
  </si>
  <si>
    <r>
      <t xml:space="preserve">* </t>
    </r>
    <r>
      <rPr>
        <i/>
        <sz val="11"/>
        <rFont val="Arial"/>
        <family val="2"/>
      </rPr>
      <t> Deduct Credit Balance Brought Forward from previous year </t>
    </r>
  </si>
  <si>
    <r>
      <t>*  </t>
    </r>
    <r>
      <rPr>
        <i/>
        <sz val="11"/>
        <rFont val="Arial"/>
        <family val="2"/>
      </rPr>
      <t>Add Debit Balance Brought Forward from previous year (amount still owing)</t>
    </r>
  </si>
  <si>
    <t>(Includes Technology</t>
  </si>
  <si>
    <t>levy for P-2)</t>
  </si>
  <si>
    <t xml:space="preserve">  5 Children or more</t>
  </si>
  <si>
    <t xml:space="preserve">  1 Child</t>
  </si>
  <si>
    <t xml:space="preserve">  2 Children</t>
  </si>
  <si>
    <t xml:space="preserve">  3 Children</t>
  </si>
  <si>
    <t xml:space="preserve">  4 Children</t>
  </si>
  <si>
    <t xml:space="preserve">  4+ Children in Family</t>
  </si>
  <si>
    <t>2026 - FEE CALCULATION WORKSHEET</t>
  </si>
  <si>
    <t>Workbooks</t>
  </si>
  <si>
    <t>Handwriting &amp;</t>
  </si>
  <si>
    <t>Spelling</t>
  </si>
  <si>
    <t xml:space="preserve">ANNUAL TOTAL FOR 2026 including DISCOUNT IF PAID IN FULL BY 1/3/2026    </t>
  </si>
  <si>
    <r>
      <t xml:space="preserve">*  </t>
    </r>
    <r>
      <rPr>
        <i/>
        <sz val="11"/>
        <rFont val="Arial"/>
        <family val="2"/>
      </rPr>
      <t>Deduct $100 for previously paid Enrolment Fee for NEW Families ONLY starting in 2026</t>
    </r>
  </si>
  <si>
    <t>TOTAL FOR 2026</t>
  </si>
  <si>
    <r>
      <t xml:space="preserve">  Payment Frequency - per </t>
    </r>
    <r>
      <rPr>
        <b/>
        <sz val="10"/>
        <rFont val="Arial"/>
        <family val="2"/>
      </rPr>
      <t>Week</t>
    </r>
    <r>
      <rPr>
        <sz val="10"/>
        <rFont val="Arial"/>
        <family val="2"/>
      </rPr>
      <t xml:space="preserve">               eg.   (11th February to 11th November)</t>
    </r>
  </si>
  <si>
    <r>
      <t xml:space="preserve">  Payment Frequency - per </t>
    </r>
    <r>
      <rPr>
        <b/>
        <sz val="10"/>
        <rFont val="Arial"/>
        <family val="2"/>
      </rPr>
      <t>Fortnight</t>
    </r>
    <r>
      <rPr>
        <sz val="10"/>
        <rFont val="Arial"/>
        <family val="2"/>
      </rPr>
      <t xml:space="preserve">         eg.    (11th February to 4th November)</t>
    </r>
  </si>
  <si>
    <r>
      <t xml:space="preserve">  Payment Frequency - per </t>
    </r>
    <r>
      <rPr>
        <b/>
        <sz val="10"/>
        <rFont val="Arial"/>
        <family val="2"/>
      </rPr>
      <t>Month</t>
    </r>
    <r>
      <rPr>
        <sz val="10"/>
        <rFont val="Arial"/>
        <family val="2"/>
      </rPr>
      <t xml:space="preserve">              eg.    (11th February to 11th November)</t>
    </r>
  </si>
  <si>
    <r>
      <t xml:space="preserve">Only apply the below Discount if the                                           Annual Total including Adjustments for 2026 is                                                       </t>
    </r>
    <r>
      <rPr>
        <b/>
        <i/>
        <u/>
        <sz val="12"/>
        <rFont val="Arial"/>
        <family val="2"/>
      </rPr>
      <t xml:space="preserve">PAID IN FULL BY </t>
    </r>
    <r>
      <rPr>
        <b/>
        <i/>
        <u/>
        <sz val="14"/>
        <rFont val="Arial"/>
        <family val="2"/>
      </rPr>
      <t>1/3/2026</t>
    </r>
  </si>
  <si>
    <t>Optional but highly recommended for Prep Students Only.
  Contact Finance Officer if not participating.</t>
  </si>
  <si>
    <t>For Direct Debit or Bpoint payments, kindly print or scan your payment form and this worksheet, then email them to pwynfinance@bne.catholic.edu.au or deliver them to the MC Office for processing.</t>
  </si>
  <si>
    <r>
      <t>Enter relevant data in the blue sections ONLY.</t>
    </r>
    <r>
      <rPr>
        <b/>
        <sz val="15"/>
        <color rgb="FF0070C0"/>
        <rFont val="Arial"/>
        <family val="2"/>
      </rPr>
      <t xml:space="preserve">                                                                                                                                                </t>
    </r>
    <r>
      <rPr>
        <sz val="15"/>
        <color rgb="FF0070C0"/>
        <rFont val="Arial"/>
        <family val="2"/>
      </rPr>
      <t xml:space="preserve">                                                                                                                  </t>
    </r>
  </si>
  <si>
    <t>For any questions about school fees, please contact Amy Hardisty, Finance Officer, by email at PWYNFinance@bne.catholic.edu.au, or by phone on 3396 4486 (Option 4).</t>
  </si>
  <si>
    <t>Direct Debit and Bpoint forms can be accessed online via the school website or parent portal, or forms can be collected from either school office.</t>
  </si>
  <si>
    <r>
      <t xml:space="preserve">* </t>
    </r>
    <r>
      <rPr>
        <i/>
        <sz val="11"/>
        <rFont val="Arial"/>
        <family val="2"/>
      </rPr>
      <t xml:space="preserve"> Deduct </t>
    </r>
    <r>
      <rPr>
        <b/>
        <i/>
        <sz val="11"/>
        <rFont val="Arial"/>
        <family val="2"/>
      </rPr>
      <t>$100 QLD Government Back to School Boost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</si>
</sst>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-[$$-409]* #,##0.00_ ;_-[$$-409]* \-#,##0.00\ ;_-[$$-409]* &quot;-&quot;??_ ;_-@_ "/>
  </numFmts>
  <fonts count="3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0" tint="-0.14999847407452621"/>
      <name val="Arial"/>
      <family val="2"/>
    </font>
    <font>
      <b/>
      <i/>
      <sz val="12"/>
      <color rgb="FFFF0000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u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2"/>
      <color theme="0" tint="-4.9989318521683403E-2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3"/>
      <name val="Aptos"/>
      <family val="2"/>
    </font>
    <font>
      <b/>
      <i/>
      <sz val="15"/>
      <color rgb="FF0070C0"/>
      <name val="Arial"/>
      <family val="2"/>
    </font>
    <font>
      <b/>
      <sz val="15"/>
      <color rgb="FF0070C0"/>
      <name val="Arial"/>
      <family val="2"/>
    </font>
    <font>
      <sz val="15"/>
      <color rgb="FF0070C0"/>
      <name val="Arial"/>
      <family val="2"/>
    </font>
    <font>
      <b/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1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4" fillId="8" borderId="9" xfId="0" applyFont="1" applyFill="1" applyBorder="1" applyProtection="1">
      <protection locked="0"/>
    </xf>
    <xf numFmtId="1" fontId="6" fillId="8" borderId="9" xfId="0" applyNumberFormat="1" applyFont="1" applyFill="1" applyBorder="1" applyAlignment="1" applyProtection="1">
      <alignment horizontal="center" vertical="top"/>
      <protection locked="0"/>
    </xf>
    <xf numFmtId="0" fontId="6" fillId="0" borderId="9" xfId="0" applyFont="1" applyBorder="1" applyAlignment="1">
      <alignment horizontal="center"/>
    </xf>
    <xf numFmtId="0" fontId="4" fillId="0" borderId="12" xfId="0" applyFont="1" applyBorder="1"/>
    <xf numFmtId="165" fontId="9" fillId="8" borderId="10" xfId="0" applyNumberFormat="1" applyFont="1" applyFill="1" applyBorder="1" applyAlignment="1" applyProtection="1">
      <alignment horizontal="center" vertical="top"/>
      <protection locked="0"/>
    </xf>
    <xf numFmtId="0" fontId="9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center"/>
    </xf>
    <xf numFmtId="4" fontId="6" fillId="0" borderId="5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0" xfId="0" applyNumberFormat="1" applyFont="1"/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10" fillId="5" borderId="20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4" fontId="4" fillId="2" borderId="0" xfId="1" applyFont="1" applyFill="1"/>
    <xf numFmtId="0" fontId="6" fillId="0" borderId="6" xfId="0" applyFont="1" applyBorder="1" applyAlignment="1">
      <alignment horizontal="center"/>
    </xf>
    <xf numFmtId="0" fontId="6" fillId="2" borderId="15" xfId="0" applyFont="1" applyFill="1" applyBorder="1"/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horizontal="right"/>
    </xf>
    <xf numFmtId="165" fontId="6" fillId="7" borderId="8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top" wrapText="1"/>
    </xf>
    <xf numFmtId="0" fontId="1" fillId="0" borderId="21" xfId="0" applyFont="1" applyBorder="1"/>
    <xf numFmtId="0" fontId="6" fillId="0" borderId="4" xfId="0" applyFont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0" fontId="1" fillId="0" borderId="23" xfId="0" applyFont="1" applyBorder="1"/>
    <xf numFmtId="165" fontId="6" fillId="7" borderId="18" xfId="0" applyNumberFormat="1" applyFont="1" applyFill="1" applyBorder="1" applyAlignment="1">
      <alignment horizontal="center"/>
    </xf>
    <xf numFmtId="165" fontId="6" fillId="7" borderId="9" xfId="0" applyNumberFormat="1" applyFont="1" applyFill="1" applyBorder="1" applyAlignment="1">
      <alignment horizontal="center"/>
    </xf>
    <xf numFmtId="165" fontId="6" fillId="7" borderId="10" xfId="0" applyNumberFormat="1" applyFont="1" applyFill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165" fontId="2" fillId="6" borderId="4" xfId="0" applyNumberFormat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14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1" fontId="6" fillId="8" borderId="8" xfId="0" applyNumberFormat="1" applyFont="1" applyFill="1" applyBorder="1" applyAlignment="1" applyProtection="1">
      <alignment horizontal="center" vertical="top"/>
      <protection locked="0"/>
    </xf>
    <xf numFmtId="0" fontId="1" fillId="0" borderId="27" xfId="0" applyFont="1" applyBorder="1"/>
    <xf numFmtId="0" fontId="1" fillId="0" borderId="28" xfId="0" applyFont="1" applyBorder="1"/>
    <xf numFmtId="0" fontId="13" fillId="0" borderId="22" xfId="0" applyFont="1" applyBorder="1" applyAlignment="1">
      <alignment horizontal="center"/>
    </xf>
    <xf numFmtId="4" fontId="13" fillId="0" borderId="25" xfId="0" applyNumberFormat="1" applyFont="1" applyBorder="1" applyAlignment="1">
      <alignment horizontal="center"/>
    </xf>
    <xf numFmtId="4" fontId="13" fillId="0" borderId="26" xfId="0" applyNumberFormat="1" applyFont="1" applyBorder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0" fontId="1" fillId="0" borderId="34" xfId="0" applyFont="1" applyBorder="1"/>
    <xf numFmtId="165" fontId="1" fillId="0" borderId="25" xfId="0" applyNumberFormat="1" applyFont="1" applyBorder="1" applyAlignment="1">
      <alignment horizontal="right"/>
    </xf>
    <xf numFmtId="165" fontId="1" fillId="0" borderId="26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11" xfId="0" applyFont="1" applyBorder="1"/>
    <xf numFmtId="0" fontId="10" fillId="5" borderId="0" xfId="0" applyFont="1" applyFill="1" applyAlignment="1">
      <alignment horizontal="left"/>
    </xf>
    <xf numFmtId="0" fontId="4" fillId="5" borderId="0" xfId="0" applyFont="1" applyFill="1"/>
    <xf numFmtId="0" fontId="4" fillId="5" borderId="32" xfId="0" applyFont="1" applyFill="1" applyBorder="1"/>
    <xf numFmtId="0" fontId="4" fillId="5" borderId="38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44" fontId="6" fillId="2" borderId="1" xfId="0" applyNumberFormat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5" fillId="2" borderId="0" xfId="0" applyFont="1" applyFill="1"/>
    <xf numFmtId="0" fontId="4" fillId="0" borderId="3" xfId="0" applyFont="1" applyBorder="1"/>
    <xf numFmtId="165" fontId="4" fillId="0" borderId="0" xfId="1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65" fontId="11" fillId="0" borderId="0" xfId="1" applyNumberFormat="1" applyFont="1" applyFill="1" applyAlignment="1">
      <alignment horizontal="center"/>
    </xf>
    <xf numFmtId="164" fontId="4" fillId="0" borderId="0" xfId="1" applyFont="1" applyFill="1"/>
    <xf numFmtId="165" fontId="6" fillId="2" borderId="31" xfId="0" applyNumberFormat="1" applyFont="1" applyFill="1" applyBorder="1" applyAlignment="1">
      <alignment horizontal="center"/>
    </xf>
    <xf numFmtId="164" fontId="19" fillId="8" borderId="37" xfId="1" applyFont="1" applyFill="1" applyBorder="1" applyAlignment="1" applyProtection="1">
      <alignment horizontal="left" wrapText="1"/>
      <protection locked="0"/>
    </xf>
    <xf numFmtId="166" fontId="19" fillId="8" borderId="37" xfId="1" applyNumberFormat="1" applyFont="1" applyFill="1" applyBorder="1" applyProtection="1">
      <protection locked="0"/>
    </xf>
    <xf numFmtId="166" fontId="19" fillId="8" borderId="39" xfId="1" applyNumberFormat="1" applyFont="1" applyFill="1" applyBorder="1" applyProtection="1">
      <protection locked="0"/>
    </xf>
    <xf numFmtId="0" fontId="5" fillId="0" borderId="7" xfId="0" applyFont="1" applyBorder="1" applyAlignment="1">
      <alignment horizontal="center" vertical="top"/>
    </xf>
    <xf numFmtId="165" fontId="4" fillId="0" borderId="7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165" fontId="4" fillId="0" borderId="35" xfId="0" applyNumberFormat="1" applyFont="1" applyBorder="1" applyAlignment="1">
      <alignment horizontal="center"/>
    </xf>
    <xf numFmtId="0" fontId="21" fillId="0" borderId="0" xfId="0" applyFont="1" applyAlignment="1">
      <alignment vertical="top" wrapText="1"/>
    </xf>
    <xf numFmtId="0" fontId="23" fillId="0" borderId="0" xfId="0" applyFont="1"/>
    <xf numFmtId="0" fontId="4" fillId="2" borderId="3" xfId="0" applyFont="1" applyFill="1" applyBorder="1"/>
    <xf numFmtId="0" fontId="4" fillId="8" borderId="24" xfId="0" applyFont="1" applyFill="1" applyBorder="1" applyAlignment="1" applyProtection="1">
      <alignment horizontal="center"/>
      <protection locked="0"/>
    </xf>
    <xf numFmtId="0" fontId="4" fillId="8" borderId="30" xfId="0" applyFont="1" applyFill="1" applyBorder="1" applyAlignment="1" applyProtection="1">
      <alignment horizontal="center"/>
      <protection locked="0"/>
    </xf>
    <xf numFmtId="0" fontId="4" fillId="8" borderId="32" xfId="0" applyFont="1" applyFill="1" applyBorder="1" applyAlignment="1" applyProtection="1">
      <alignment horizontal="center"/>
      <protection locked="0"/>
    </xf>
    <xf numFmtId="4" fontId="20" fillId="0" borderId="0" xfId="0" applyNumberFormat="1" applyFont="1"/>
    <xf numFmtId="0" fontId="8" fillId="0" borderId="0" xfId="0" applyFont="1" applyAlignment="1">
      <alignment vertical="center" wrapText="1"/>
    </xf>
    <xf numFmtId="0" fontId="15" fillId="0" borderId="7" xfId="0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16" fillId="2" borderId="4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1" fontId="6" fillId="2" borderId="6" xfId="0" applyNumberFormat="1" applyFont="1" applyFill="1" applyBorder="1" applyAlignment="1">
      <alignment horizontal="center" vertical="top"/>
    </xf>
    <xf numFmtId="0" fontId="4" fillId="0" borderId="7" xfId="0" applyFont="1" applyBorder="1"/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left" wrapText="1"/>
    </xf>
    <xf numFmtId="165" fontId="6" fillId="0" borderId="5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left"/>
    </xf>
    <xf numFmtId="4" fontId="4" fillId="0" borderId="34" xfId="0" applyNumberFormat="1" applyFont="1" applyBorder="1" applyAlignment="1">
      <alignment horizontal="center"/>
    </xf>
    <xf numFmtId="4" fontId="4" fillId="0" borderId="42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vertical="top"/>
    </xf>
    <xf numFmtId="165" fontId="4" fillId="0" borderId="6" xfId="0" applyNumberFormat="1" applyFont="1" applyBorder="1" applyAlignment="1">
      <alignment horizontal="center" vertical="top"/>
    </xf>
    <xf numFmtId="4" fontId="4" fillId="0" borderId="13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10" fillId="5" borderId="11" xfId="0" applyFont="1" applyFill="1" applyBorder="1" applyAlignment="1">
      <alignment horizontal="left"/>
    </xf>
    <xf numFmtId="0" fontId="10" fillId="5" borderId="11" xfId="0" applyFont="1" applyFill="1" applyBorder="1"/>
    <xf numFmtId="0" fontId="10" fillId="5" borderId="12" xfId="0" applyFont="1" applyFill="1" applyBorder="1"/>
    <xf numFmtId="0" fontId="25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1" fontId="4" fillId="0" borderId="35" xfId="0" applyNumberFormat="1" applyFont="1" applyBorder="1" applyAlignment="1">
      <alignment horizontal="center"/>
    </xf>
    <xf numFmtId="0" fontId="26" fillId="0" borderId="7" xfId="0" applyFont="1" applyBorder="1" applyAlignment="1">
      <alignment horizontal="left" vertical="top"/>
    </xf>
    <xf numFmtId="0" fontId="4" fillId="0" borderId="32" xfId="0" applyFont="1" applyBorder="1"/>
    <xf numFmtId="0" fontId="9" fillId="0" borderId="32" xfId="0" applyFont="1" applyBorder="1" applyAlignment="1">
      <alignment horizontal="center" vertical="top"/>
    </xf>
    <xf numFmtId="165" fontId="9" fillId="0" borderId="32" xfId="0" applyNumberFormat="1" applyFont="1" applyBorder="1" applyAlignment="1">
      <alignment horizontal="center" vertical="top"/>
    </xf>
    <xf numFmtId="0" fontId="18" fillId="0" borderId="7" xfId="0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0" fontId="4" fillId="8" borderId="10" xfId="0" applyFont="1" applyFill="1" applyBorder="1" applyProtection="1">
      <protection locked="0"/>
    </xf>
    <xf numFmtId="0" fontId="4" fillId="0" borderId="0" xfId="0" applyFont="1" applyAlignment="1">
      <alignment vertical="top" wrapText="1"/>
    </xf>
    <xf numFmtId="0" fontId="16" fillId="2" borderId="2" xfId="0" applyFont="1" applyFill="1" applyBorder="1" applyAlignment="1">
      <alignment horizontal="left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/>
    </xf>
    <xf numFmtId="165" fontId="27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/>
    <xf numFmtId="166" fontId="19" fillId="8" borderId="43" xfId="1" applyNumberFormat="1" applyFont="1" applyFill="1" applyBorder="1" applyProtection="1">
      <protection locked="0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1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116416</xdr:colOff>
      <xdr:row>0</xdr:row>
      <xdr:rowOff>95251</xdr:rowOff>
    </xdr:from>
    <xdr:to>
      <xdr:col>9</xdr:col>
      <xdr:colOff>857689</xdr:colOff>
      <xdr:row>8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885C80-746E-47C3-9383-6CCAA75FE7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75749" y="95251"/>
          <a:ext cx="3408273" cy="2285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FFFF"/>
    <pageSetUpPr fitToPage="1"/>
  </sheetPr>
  <dimension ref="A1:AUA94"/>
  <sheetViews>
    <sheetView tabSelected="1" topLeftCell="A42" zoomScale="90" zoomScaleNormal="90" workbookViewId="0">
      <selection activeCell="D75" sqref="D75"/>
    </sheetView>
  </sheetViews>
  <sheetFormatPr defaultColWidth="11.42578125" defaultRowHeight="15" x14ac:dyDescent="0.2"/>
  <cols>
    <col min="1" max="1" width="26.42578125" style="7" customWidth="1"/>
    <col min="2" max="2" width="59.28515625" style="47" customWidth="1"/>
    <col min="3" max="3" width="16.42578125" style="32" customWidth="1"/>
    <col min="4" max="4" width="12.140625" style="8" customWidth="1"/>
    <col min="5" max="5" width="19.140625" style="8" customWidth="1"/>
    <col min="6" max="6" width="2" style="8" customWidth="1"/>
    <col min="7" max="7" width="13.28515625" style="8" customWidth="1"/>
    <col min="8" max="10" width="13.28515625" style="7" customWidth="1"/>
    <col min="11" max="11" width="1.5703125" style="7" customWidth="1"/>
    <col min="12" max="16384" width="11.42578125" style="7"/>
  </cols>
  <sheetData>
    <row r="1" spans="1:10" ht="15.75" x14ac:dyDescent="0.25">
      <c r="B1" s="87"/>
      <c r="C1" s="87"/>
      <c r="D1" s="87"/>
      <c r="E1" s="87"/>
      <c r="F1" s="87"/>
      <c r="H1" s="114"/>
    </row>
    <row r="2" spans="1:10" ht="29.25" customHeight="1" x14ac:dyDescent="0.4">
      <c r="A2" s="184" t="s">
        <v>60</v>
      </c>
      <c r="B2" s="184"/>
      <c r="C2" s="184"/>
      <c r="D2" s="184"/>
      <c r="E2" s="119"/>
      <c r="F2" s="119"/>
      <c r="G2" s="119"/>
      <c r="H2" s="114">
        <v>1</v>
      </c>
    </row>
    <row r="3" spans="1:10" ht="14.25" customHeight="1" x14ac:dyDescent="0.25">
      <c r="B3" s="87"/>
      <c r="C3" s="87"/>
      <c r="D3" s="87"/>
      <c r="E3" s="87"/>
      <c r="F3" s="87"/>
      <c r="H3" s="114">
        <v>2</v>
      </c>
    </row>
    <row r="4" spans="1:10" ht="11.25" customHeight="1" x14ac:dyDescent="0.2">
      <c r="B4" s="120"/>
      <c r="C4" s="120"/>
      <c r="D4" s="120"/>
      <c r="E4" s="120"/>
      <c r="F4" s="88"/>
      <c r="H4" s="114">
        <v>3</v>
      </c>
    </row>
    <row r="5" spans="1:10" ht="41.25" customHeight="1" x14ac:dyDescent="0.2">
      <c r="A5" s="183" t="s">
        <v>73</v>
      </c>
      <c r="B5" s="183"/>
      <c r="C5" s="183"/>
      <c r="D5" s="113"/>
      <c r="E5" s="113"/>
      <c r="F5" s="113"/>
      <c r="G5" s="113"/>
      <c r="H5" s="114">
        <v>4</v>
      </c>
    </row>
    <row r="6" spans="1:10" ht="11.25" customHeight="1" thickBot="1" x14ac:dyDescent="0.25">
      <c r="E6" s="172"/>
      <c r="F6" s="113"/>
      <c r="G6" s="113"/>
      <c r="H6" s="114">
        <v>5</v>
      </c>
    </row>
    <row r="7" spans="1:10" ht="35.450000000000003" customHeight="1" thickBot="1" x14ac:dyDescent="0.25">
      <c r="A7" s="86" t="s">
        <v>0</v>
      </c>
      <c r="B7" s="10" t="s">
        <v>1</v>
      </c>
      <c r="C7" s="11" t="s">
        <v>2</v>
      </c>
      <c r="D7" s="11" t="s">
        <v>3</v>
      </c>
      <c r="H7" s="9"/>
    </row>
    <row r="8" spans="1:10" ht="15.75" x14ac:dyDescent="0.25">
      <c r="A8" s="161"/>
      <c r="B8" s="75"/>
      <c r="C8" s="12">
        <v>1</v>
      </c>
      <c r="D8" s="13"/>
    </row>
    <row r="9" spans="1:10" ht="15.75" x14ac:dyDescent="0.25">
      <c r="A9" s="126"/>
      <c r="B9" s="14"/>
      <c r="C9" s="15">
        <v>2</v>
      </c>
      <c r="D9" s="13"/>
    </row>
    <row r="10" spans="1:10" ht="15.75" x14ac:dyDescent="0.25">
      <c r="A10" s="126"/>
      <c r="B10" s="14"/>
      <c r="C10" s="15">
        <v>3</v>
      </c>
      <c r="D10" s="13"/>
    </row>
    <row r="11" spans="1:10" ht="15.75" x14ac:dyDescent="0.25">
      <c r="A11" s="126"/>
      <c r="B11" s="14"/>
      <c r="C11" s="15">
        <v>4</v>
      </c>
      <c r="D11" s="13"/>
    </row>
    <row r="12" spans="1:10" ht="15.75" customHeight="1" thickBot="1" x14ac:dyDescent="0.25">
      <c r="A12" s="127"/>
      <c r="B12" s="17"/>
      <c r="C12" s="18">
        <v>5</v>
      </c>
      <c r="D12" s="171"/>
    </row>
    <row r="13" spans="1:10" ht="15.75" customHeight="1" thickBot="1" x14ac:dyDescent="0.25">
      <c r="A13" s="166"/>
      <c r="B13" s="168"/>
      <c r="C13" s="167"/>
      <c r="D13" s="166"/>
    </row>
    <row r="14" spans="1:10" ht="58.5" customHeight="1" thickBot="1" x14ac:dyDescent="0.3">
      <c r="A14" s="128" t="s">
        <v>5</v>
      </c>
      <c r="B14" s="19" t="s">
        <v>6</v>
      </c>
      <c r="C14" s="20" t="s">
        <v>7</v>
      </c>
      <c r="D14" s="21" t="s">
        <v>8</v>
      </c>
      <c r="E14" s="22" t="s">
        <v>9</v>
      </c>
      <c r="F14" s="23"/>
      <c r="G14" s="122" t="s">
        <v>37</v>
      </c>
      <c r="H14" s="122" t="s">
        <v>38</v>
      </c>
      <c r="I14" s="122" t="s">
        <v>39</v>
      </c>
      <c r="J14" s="122" t="s">
        <v>40</v>
      </c>
    </row>
    <row r="15" spans="1:10" ht="7.5" customHeight="1" x14ac:dyDescent="0.25">
      <c r="A15" s="24"/>
      <c r="B15" s="129"/>
      <c r="C15" s="130"/>
      <c r="D15" s="131"/>
      <c r="E15" s="132"/>
      <c r="F15" s="25"/>
      <c r="G15" s="26"/>
      <c r="H15" s="26"/>
      <c r="I15" s="26"/>
      <c r="J15" s="26"/>
    </row>
    <row r="16" spans="1:10" x14ac:dyDescent="0.2">
      <c r="A16" s="2" t="s">
        <v>10</v>
      </c>
      <c r="B16" s="6" t="s">
        <v>55</v>
      </c>
      <c r="C16" s="4">
        <v>2072</v>
      </c>
      <c r="D16" s="125">
        <f>IFERROR(IF(COUNTA($D$8:$D$12)=1,"1",),)</f>
        <v>0</v>
      </c>
      <c r="E16" s="4">
        <f t="shared" ref="E16:E21" si="0">SUM(C16*D16)</f>
        <v>0</v>
      </c>
      <c r="F16" s="5"/>
      <c r="G16" s="4">
        <f t="shared" ref="G16:G21" si="1">E16/4</f>
        <v>0</v>
      </c>
      <c r="H16" s="4">
        <f t="shared" ref="H16:H21" si="2">E16/4</f>
        <v>0</v>
      </c>
      <c r="I16" s="4">
        <f t="shared" ref="I16:I21" si="3">E16/4</f>
        <v>0</v>
      </c>
      <c r="J16" s="4">
        <f t="shared" ref="J16:J21" si="4">E16/4</f>
        <v>0</v>
      </c>
    </row>
    <row r="17" spans="1:10" x14ac:dyDescent="0.2">
      <c r="A17" s="2"/>
      <c r="B17" s="6" t="s">
        <v>56</v>
      </c>
      <c r="C17" s="4">
        <v>3316</v>
      </c>
      <c r="D17" s="125">
        <f>IFERROR(IF(COUNTA($D$8:$D$12)=2,"1",),)</f>
        <v>0</v>
      </c>
      <c r="E17" s="4">
        <f t="shared" si="0"/>
        <v>0</v>
      </c>
      <c r="F17" s="5"/>
      <c r="G17" s="4">
        <f t="shared" si="1"/>
        <v>0</v>
      </c>
      <c r="H17" s="4">
        <f t="shared" si="2"/>
        <v>0</v>
      </c>
      <c r="I17" s="4">
        <f t="shared" si="3"/>
        <v>0</v>
      </c>
      <c r="J17" s="4">
        <f t="shared" si="4"/>
        <v>0</v>
      </c>
    </row>
    <row r="18" spans="1:10" x14ac:dyDescent="0.2">
      <c r="A18" s="2"/>
      <c r="B18" s="6" t="s">
        <v>57</v>
      </c>
      <c r="C18" s="4">
        <v>4144</v>
      </c>
      <c r="D18" s="125">
        <f>IFERROR(IF(COUNTA($D$8:$D$12)=3,"1",),)</f>
        <v>0</v>
      </c>
      <c r="E18" s="4">
        <f t="shared" si="0"/>
        <v>0</v>
      </c>
      <c r="F18" s="5"/>
      <c r="G18" s="4">
        <f t="shared" si="1"/>
        <v>0</v>
      </c>
      <c r="H18" s="4">
        <f t="shared" si="2"/>
        <v>0</v>
      </c>
      <c r="I18" s="4">
        <f t="shared" si="3"/>
        <v>0</v>
      </c>
      <c r="J18" s="4">
        <f t="shared" si="4"/>
        <v>0</v>
      </c>
    </row>
    <row r="19" spans="1:10" x14ac:dyDescent="0.2">
      <c r="A19" s="2"/>
      <c r="B19" s="6" t="s">
        <v>58</v>
      </c>
      <c r="C19" s="4">
        <v>4560</v>
      </c>
      <c r="D19" s="125">
        <f>IFERROR(IF(COUNTA($D$8:$D$12)=4,"1",),)</f>
        <v>0</v>
      </c>
      <c r="E19" s="4">
        <f t="shared" si="0"/>
        <v>0</v>
      </c>
      <c r="F19" s="5"/>
      <c r="G19" s="4">
        <f t="shared" si="1"/>
        <v>0</v>
      </c>
      <c r="H19" s="4">
        <f t="shared" si="2"/>
        <v>0</v>
      </c>
      <c r="I19" s="4">
        <f t="shared" si="3"/>
        <v>0</v>
      </c>
      <c r="J19" s="4">
        <f t="shared" si="4"/>
        <v>0</v>
      </c>
    </row>
    <row r="20" spans="1:10" ht="15.75" thickBot="1" x14ac:dyDescent="0.25">
      <c r="A20" s="27"/>
      <c r="B20" s="31" t="s">
        <v>54</v>
      </c>
      <c r="C20" s="28">
        <v>4560</v>
      </c>
      <c r="D20" s="31">
        <f>IFERROR(IF(COUNTA($D$8:$D$12)&gt;=5,"1",),)</f>
        <v>0</v>
      </c>
      <c r="E20" s="28">
        <f t="shared" si="0"/>
        <v>0</v>
      </c>
      <c r="F20" s="5"/>
      <c r="G20" s="28">
        <f t="shared" si="1"/>
        <v>0</v>
      </c>
      <c r="H20" s="28">
        <f t="shared" si="2"/>
        <v>0</v>
      </c>
      <c r="I20" s="28">
        <f t="shared" si="3"/>
        <v>0</v>
      </c>
      <c r="J20" s="28">
        <f t="shared" si="4"/>
        <v>0</v>
      </c>
    </row>
    <row r="21" spans="1:10" ht="20.25" customHeight="1" x14ac:dyDescent="0.25">
      <c r="A21" s="2" t="s">
        <v>11</v>
      </c>
      <c r="B21" s="39" t="s">
        <v>12</v>
      </c>
      <c r="C21" s="4">
        <v>736</v>
      </c>
      <c r="D21" s="125">
        <f>IFERROR(IF(COUNTA($D$8:$D$12)&gt;0,"1",),)</f>
        <v>0</v>
      </c>
      <c r="E21" s="4">
        <f t="shared" si="0"/>
        <v>0</v>
      </c>
      <c r="F21" s="5"/>
      <c r="G21" s="4">
        <f t="shared" si="1"/>
        <v>0</v>
      </c>
      <c r="H21" s="4">
        <f t="shared" si="2"/>
        <v>0</v>
      </c>
      <c r="I21" s="4">
        <f t="shared" si="3"/>
        <v>0</v>
      </c>
      <c r="J21" s="4">
        <f t="shared" si="4"/>
        <v>0</v>
      </c>
    </row>
    <row r="22" spans="1:10" ht="7.7" customHeight="1" x14ac:dyDescent="0.25">
      <c r="A22" s="2"/>
      <c r="B22" s="3"/>
      <c r="C22" s="4"/>
      <c r="D22" s="125"/>
      <c r="E22" s="4"/>
      <c r="F22" s="5"/>
      <c r="G22" s="6"/>
      <c r="H22" s="6"/>
      <c r="I22" s="6"/>
      <c r="J22" s="6"/>
    </row>
    <row r="23" spans="1:10" ht="16.5" customHeight="1" x14ac:dyDescent="0.25">
      <c r="A23" s="2" t="s">
        <v>13</v>
      </c>
      <c r="B23" s="133" t="s">
        <v>12</v>
      </c>
      <c r="C23" s="4">
        <v>175</v>
      </c>
      <c r="D23" s="125">
        <f>IFERROR(IF(COUNTA($D$8:$D$12)&gt;0,"1",),)</f>
        <v>0</v>
      </c>
      <c r="E23" s="4">
        <f>SUM(C23*D23)</f>
        <v>0</v>
      </c>
      <c r="F23" s="5"/>
      <c r="G23" s="4">
        <f>E23/4</f>
        <v>0</v>
      </c>
      <c r="H23" s="4">
        <f>E23/4</f>
        <v>0</v>
      </c>
      <c r="I23" s="4">
        <f>E23/4</f>
        <v>0</v>
      </c>
      <c r="J23" s="4">
        <f>E23/4</f>
        <v>0</v>
      </c>
    </row>
    <row r="24" spans="1:10" ht="7.5" customHeight="1" thickBot="1" x14ac:dyDescent="0.3">
      <c r="A24" s="27"/>
      <c r="B24" s="134"/>
      <c r="C24" s="28"/>
      <c r="D24" s="135"/>
      <c r="E24" s="28"/>
      <c r="F24" s="5"/>
      <c r="G24" s="28"/>
      <c r="H24" s="28"/>
      <c r="I24" s="28"/>
      <c r="J24" s="28"/>
    </row>
    <row r="25" spans="1:10" ht="7.5" customHeight="1" x14ac:dyDescent="0.25">
      <c r="A25" s="29"/>
      <c r="B25" s="136"/>
      <c r="C25" s="30"/>
      <c r="D25" s="137"/>
      <c r="E25" s="30"/>
      <c r="F25" s="5"/>
      <c r="G25" s="30"/>
      <c r="H25" s="30"/>
      <c r="I25" s="30"/>
      <c r="J25" s="30"/>
    </row>
    <row r="26" spans="1:10" x14ac:dyDescent="0.2">
      <c r="A26" s="2" t="s">
        <v>14</v>
      </c>
      <c r="B26" s="138" t="s">
        <v>15</v>
      </c>
      <c r="C26" s="4">
        <v>165</v>
      </c>
      <c r="D26" s="125">
        <f>COUNTIF($D$8:$D$12,B26)</f>
        <v>0</v>
      </c>
      <c r="E26" s="4">
        <f t="shared" ref="E26:E32" si="5">SUM(C26*D26)</f>
        <v>0</v>
      </c>
      <c r="F26" s="5"/>
      <c r="G26" s="4">
        <f>E26</f>
        <v>0</v>
      </c>
      <c r="H26" s="4">
        <v>0</v>
      </c>
      <c r="I26" s="4">
        <v>0</v>
      </c>
      <c r="J26" s="4">
        <v>0</v>
      </c>
    </row>
    <row r="27" spans="1:10" ht="15.75" thickBot="1" x14ac:dyDescent="0.25">
      <c r="A27" s="169" t="s">
        <v>47</v>
      </c>
      <c r="B27" s="139"/>
      <c r="C27" s="28"/>
      <c r="D27" s="135"/>
      <c r="E27" s="28"/>
      <c r="F27" s="170"/>
      <c r="G27" s="28"/>
      <c r="H27" s="28"/>
      <c r="I27" s="28"/>
      <c r="J27" s="28"/>
    </row>
    <row r="28" spans="1:10" ht="9" customHeight="1" x14ac:dyDescent="0.2">
      <c r="A28" s="2"/>
      <c r="B28" s="138"/>
      <c r="C28" s="4"/>
      <c r="D28" s="125"/>
      <c r="E28" s="4"/>
      <c r="F28" s="5"/>
      <c r="G28" s="4"/>
      <c r="H28" s="4"/>
      <c r="I28" s="4"/>
      <c r="J28" s="4"/>
    </row>
    <row r="29" spans="1:10" x14ac:dyDescent="0.2">
      <c r="A29" s="2" t="s">
        <v>62</v>
      </c>
      <c r="B29" s="138" t="s">
        <v>16</v>
      </c>
      <c r="C29" s="4">
        <v>13</v>
      </c>
      <c r="D29" s="125">
        <f>COUNTIF($D$8:$D$12,B29)</f>
        <v>0</v>
      </c>
      <c r="E29" s="4">
        <f t="shared" si="5"/>
        <v>0</v>
      </c>
      <c r="F29" s="5"/>
      <c r="G29" s="4">
        <f>E29</f>
        <v>0</v>
      </c>
      <c r="H29" s="4">
        <v>0</v>
      </c>
      <c r="I29" s="4">
        <v>0</v>
      </c>
      <c r="J29" s="4">
        <v>0</v>
      </c>
    </row>
    <row r="30" spans="1:10" x14ac:dyDescent="0.2">
      <c r="A30" s="2" t="s">
        <v>63</v>
      </c>
      <c r="B30" s="138" t="s">
        <v>4</v>
      </c>
      <c r="C30" s="4">
        <v>26</v>
      </c>
      <c r="D30" s="125">
        <f>COUNTIF($D$8:$D$12,B30)</f>
        <v>0</v>
      </c>
      <c r="E30" s="4">
        <f t="shared" si="5"/>
        <v>0</v>
      </c>
      <c r="F30" s="5"/>
      <c r="G30" s="4">
        <f>E30</f>
        <v>0</v>
      </c>
      <c r="H30" s="4">
        <v>0</v>
      </c>
      <c r="I30" s="4">
        <v>0</v>
      </c>
      <c r="J30" s="4">
        <v>0</v>
      </c>
    </row>
    <row r="31" spans="1:10" x14ac:dyDescent="0.2">
      <c r="A31" s="2" t="s">
        <v>61</v>
      </c>
      <c r="B31" s="138" t="s">
        <v>18</v>
      </c>
      <c r="C31" s="4">
        <v>32</v>
      </c>
      <c r="D31" s="125">
        <f>COUNTIF($D$8:$D$12,B31)</f>
        <v>0</v>
      </c>
      <c r="E31" s="4">
        <f t="shared" si="5"/>
        <v>0</v>
      </c>
      <c r="F31" s="5"/>
      <c r="G31" s="4">
        <f>E31</f>
        <v>0</v>
      </c>
      <c r="H31" s="4">
        <v>0</v>
      </c>
      <c r="I31" s="4">
        <v>0</v>
      </c>
      <c r="J31" s="4">
        <v>0</v>
      </c>
    </row>
    <row r="32" spans="1:10" x14ac:dyDescent="0.2">
      <c r="A32" s="155" t="s">
        <v>47</v>
      </c>
      <c r="B32" s="138" t="s">
        <v>19</v>
      </c>
      <c r="C32" s="4">
        <v>32</v>
      </c>
      <c r="D32" s="125">
        <f>COUNTIF($D$8:$D$12,B32)</f>
        <v>0</v>
      </c>
      <c r="E32" s="4">
        <f t="shared" si="5"/>
        <v>0</v>
      </c>
      <c r="F32" s="5"/>
      <c r="G32" s="4">
        <f>E32</f>
        <v>0</v>
      </c>
      <c r="H32" s="4">
        <v>0</v>
      </c>
      <c r="I32" s="4">
        <v>0</v>
      </c>
      <c r="J32" s="4">
        <v>0</v>
      </c>
    </row>
    <row r="33" spans="1:10" ht="9" customHeight="1" thickBot="1" x14ac:dyDescent="0.25">
      <c r="A33" s="27"/>
      <c r="B33" s="139"/>
      <c r="C33" s="28"/>
      <c r="D33" s="135"/>
      <c r="E33" s="28"/>
      <c r="F33" s="4"/>
      <c r="G33" s="28"/>
      <c r="H33" s="28"/>
      <c r="I33" s="28"/>
      <c r="J33" s="28"/>
    </row>
    <row r="34" spans="1:10" ht="9" customHeight="1" x14ac:dyDescent="0.2">
      <c r="A34" s="29"/>
      <c r="B34" s="140"/>
      <c r="C34" s="30"/>
      <c r="D34" s="141"/>
      <c r="E34" s="30"/>
      <c r="F34" s="5"/>
      <c r="G34" s="30"/>
      <c r="H34" s="30"/>
      <c r="I34" s="30"/>
      <c r="J34" s="30"/>
    </row>
    <row r="35" spans="1:10" x14ac:dyDescent="0.2">
      <c r="A35" s="2" t="s">
        <v>25</v>
      </c>
      <c r="B35" s="138" t="s">
        <v>15</v>
      </c>
      <c r="C35" s="4">
        <v>35</v>
      </c>
      <c r="D35" s="142">
        <f>COUNTIF($D$8:$D$12,B35)</f>
        <v>0</v>
      </c>
      <c r="E35" s="4">
        <f>C35*D35</f>
        <v>0</v>
      </c>
      <c r="F35" s="5"/>
      <c r="G35" s="4">
        <f>E35</f>
        <v>0</v>
      </c>
      <c r="H35" s="4">
        <v>0</v>
      </c>
      <c r="I35" s="4">
        <v>0</v>
      </c>
      <c r="J35" s="4">
        <v>0</v>
      </c>
    </row>
    <row r="36" spans="1:10" x14ac:dyDescent="0.2">
      <c r="A36" s="155" t="s">
        <v>47</v>
      </c>
      <c r="B36" s="199" t="s">
        <v>71</v>
      </c>
      <c r="C36" s="4"/>
      <c r="D36" s="157"/>
      <c r="E36" s="4"/>
      <c r="F36" s="5"/>
      <c r="G36" s="4"/>
      <c r="H36" s="4"/>
      <c r="I36" s="4"/>
      <c r="J36" s="4"/>
    </row>
    <row r="37" spans="1:10" ht="15.75" thickBot="1" x14ac:dyDescent="0.25">
      <c r="A37" s="165"/>
      <c r="B37" s="200"/>
      <c r="C37" s="127"/>
      <c r="D37" s="16"/>
      <c r="E37" s="127"/>
      <c r="F37" s="4"/>
      <c r="G37" s="31"/>
      <c r="H37" s="31"/>
      <c r="I37" s="31"/>
      <c r="J37" s="31"/>
    </row>
    <row r="38" spans="1:10" ht="6" customHeight="1" x14ac:dyDescent="0.2">
      <c r="A38" s="2"/>
      <c r="B38" s="138"/>
      <c r="C38" s="4"/>
      <c r="D38" s="143"/>
      <c r="E38" s="4"/>
      <c r="F38" s="5"/>
      <c r="G38" s="4"/>
      <c r="H38" s="4"/>
      <c r="I38" s="4"/>
      <c r="J38" s="4"/>
    </row>
    <row r="39" spans="1:10" x14ac:dyDescent="0.2">
      <c r="A39" s="2" t="s">
        <v>17</v>
      </c>
      <c r="B39" s="138" t="s">
        <v>15</v>
      </c>
      <c r="C39" s="4">
        <v>315</v>
      </c>
      <c r="D39" s="125">
        <f>COUNTIF($D$8:$D$12,B39)</f>
        <v>0</v>
      </c>
      <c r="E39" s="4">
        <f t="shared" ref="E39:E45" si="6">SUM(C39*D39)</f>
        <v>0</v>
      </c>
      <c r="F39" s="5"/>
      <c r="G39" s="4">
        <f t="shared" ref="G39:G45" si="7">E39/4</f>
        <v>0</v>
      </c>
      <c r="H39" s="4">
        <f t="shared" ref="H39:H45" si="8">E39/4</f>
        <v>0</v>
      </c>
      <c r="I39" s="4">
        <f t="shared" ref="I39:I45" si="9">E39/4</f>
        <v>0</v>
      </c>
      <c r="J39" s="4">
        <f t="shared" ref="J39:J45" si="10">E39/4</f>
        <v>0</v>
      </c>
    </row>
    <row r="40" spans="1:10" x14ac:dyDescent="0.2">
      <c r="A40" s="162" t="s">
        <v>52</v>
      </c>
      <c r="B40" s="138" t="s">
        <v>16</v>
      </c>
      <c r="C40" s="4">
        <v>315</v>
      </c>
      <c r="D40" s="125">
        <f t="shared" ref="D40:D45" si="11">COUNTIF($D$8:$D$12,B40)</f>
        <v>0</v>
      </c>
      <c r="E40" s="4">
        <f t="shared" si="6"/>
        <v>0</v>
      </c>
      <c r="F40" s="5"/>
      <c r="G40" s="4">
        <f t="shared" si="7"/>
        <v>0</v>
      </c>
      <c r="H40" s="4">
        <f t="shared" si="8"/>
        <v>0</v>
      </c>
      <c r="I40" s="4">
        <f t="shared" si="9"/>
        <v>0</v>
      </c>
      <c r="J40" s="4">
        <f t="shared" si="10"/>
        <v>0</v>
      </c>
    </row>
    <row r="41" spans="1:10" x14ac:dyDescent="0.2">
      <c r="A41" s="156" t="s">
        <v>53</v>
      </c>
      <c r="B41" s="138" t="s">
        <v>4</v>
      </c>
      <c r="C41" s="4">
        <v>315</v>
      </c>
      <c r="D41" s="125">
        <f t="shared" si="11"/>
        <v>0</v>
      </c>
      <c r="E41" s="4">
        <f t="shared" si="6"/>
        <v>0</v>
      </c>
      <c r="F41" s="5"/>
      <c r="G41" s="4">
        <f t="shared" si="7"/>
        <v>0</v>
      </c>
      <c r="H41" s="4">
        <f t="shared" si="8"/>
        <v>0</v>
      </c>
      <c r="I41" s="4">
        <f t="shared" si="9"/>
        <v>0</v>
      </c>
      <c r="J41" s="4">
        <f t="shared" si="10"/>
        <v>0</v>
      </c>
    </row>
    <row r="42" spans="1:10" x14ac:dyDescent="0.2">
      <c r="A42" s="154"/>
      <c r="B42" s="138" t="s">
        <v>18</v>
      </c>
      <c r="C42" s="4">
        <v>130</v>
      </c>
      <c r="D42" s="125">
        <f t="shared" si="11"/>
        <v>0</v>
      </c>
      <c r="E42" s="4">
        <f t="shared" si="6"/>
        <v>0</v>
      </c>
      <c r="F42" s="5"/>
      <c r="G42" s="4">
        <f t="shared" si="7"/>
        <v>0</v>
      </c>
      <c r="H42" s="4">
        <f t="shared" si="8"/>
        <v>0</v>
      </c>
      <c r="I42" s="4">
        <f t="shared" si="9"/>
        <v>0</v>
      </c>
      <c r="J42" s="4">
        <f t="shared" si="10"/>
        <v>0</v>
      </c>
    </row>
    <row r="43" spans="1:10" x14ac:dyDescent="0.2">
      <c r="A43" s="2"/>
      <c r="B43" s="138" t="s">
        <v>19</v>
      </c>
      <c r="C43" s="4">
        <v>130</v>
      </c>
      <c r="D43" s="125">
        <f t="shared" si="11"/>
        <v>0</v>
      </c>
      <c r="E43" s="4">
        <f t="shared" si="6"/>
        <v>0</v>
      </c>
      <c r="F43" s="5"/>
      <c r="G43" s="4">
        <f t="shared" si="7"/>
        <v>0</v>
      </c>
      <c r="H43" s="4">
        <f t="shared" si="8"/>
        <v>0</v>
      </c>
      <c r="I43" s="4">
        <f t="shared" si="9"/>
        <v>0</v>
      </c>
      <c r="J43" s="4">
        <f t="shared" si="10"/>
        <v>0</v>
      </c>
    </row>
    <row r="44" spans="1:10" x14ac:dyDescent="0.2">
      <c r="A44" s="2"/>
      <c r="B44" s="138" t="s">
        <v>20</v>
      </c>
      <c r="C44" s="4">
        <v>130</v>
      </c>
      <c r="D44" s="125">
        <f t="shared" si="11"/>
        <v>0</v>
      </c>
      <c r="E44" s="4">
        <f t="shared" si="6"/>
        <v>0</v>
      </c>
      <c r="F44" s="5"/>
      <c r="G44" s="4">
        <f t="shared" si="7"/>
        <v>0</v>
      </c>
      <c r="H44" s="4">
        <f t="shared" si="8"/>
        <v>0</v>
      </c>
      <c r="I44" s="4">
        <f t="shared" si="9"/>
        <v>0</v>
      </c>
      <c r="J44" s="4">
        <f t="shared" si="10"/>
        <v>0</v>
      </c>
    </row>
    <row r="45" spans="1:10" x14ac:dyDescent="0.2">
      <c r="A45" s="2"/>
      <c r="B45" s="138" t="s">
        <v>21</v>
      </c>
      <c r="C45" s="4">
        <v>130</v>
      </c>
      <c r="D45" s="125">
        <f t="shared" si="11"/>
        <v>0</v>
      </c>
      <c r="E45" s="4">
        <f t="shared" si="6"/>
        <v>0</v>
      </c>
      <c r="F45" s="5"/>
      <c r="G45" s="4">
        <f t="shared" si="7"/>
        <v>0</v>
      </c>
      <c r="H45" s="4">
        <f t="shared" si="8"/>
        <v>0</v>
      </c>
      <c r="I45" s="4">
        <f t="shared" si="9"/>
        <v>0</v>
      </c>
      <c r="J45" s="4">
        <f t="shared" si="10"/>
        <v>0</v>
      </c>
    </row>
    <row r="46" spans="1:10" ht="6.75" customHeight="1" thickBot="1" x14ac:dyDescent="0.25">
      <c r="A46" s="27"/>
      <c r="B46" s="139"/>
      <c r="C46" s="28"/>
      <c r="D46" s="135"/>
      <c r="E46" s="28"/>
      <c r="F46" s="4"/>
      <c r="G46" s="28"/>
      <c r="H46" s="28"/>
      <c r="I46" s="28"/>
      <c r="J46" s="28"/>
    </row>
    <row r="47" spans="1:10" ht="8.4499999999999993" customHeight="1" x14ac:dyDescent="0.2">
      <c r="A47" s="6"/>
      <c r="B47" s="144"/>
      <c r="C47" s="4"/>
      <c r="D47" s="125"/>
      <c r="E47" s="4"/>
      <c r="F47" s="5"/>
      <c r="G47" s="6"/>
      <c r="H47" s="6"/>
      <c r="I47" s="6"/>
      <c r="J47" s="6"/>
    </row>
    <row r="48" spans="1:10" x14ac:dyDescent="0.2">
      <c r="A48" s="2" t="s">
        <v>22</v>
      </c>
      <c r="B48" s="138" t="s">
        <v>15</v>
      </c>
      <c r="C48" s="4">
        <v>235</v>
      </c>
      <c r="D48" s="125">
        <f>COUNTIF($D$8:$D$12,B48)</f>
        <v>0</v>
      </c>
      <c r="E48" s="4">
        <f t="shared" ref="E48:E54" si="12">SUM(C48*D48)</f>
        <v>0</v>
      </c>
      <c r="F48" s="5"/>
      <c r="G48" s="4">
        <f t="shared" ref="G48:G54" si="13">E48/4</f>
        <v>0</v>
      </c>
      <c r="H48" s="4">
        <f t="shared" ref="H48:H54" si="14">E48/4</f>
        <v>0</v>
      </c>
      <c r="I48" s="4">
        <f t="shared" ref="I48:I54" si="15">E48/4</f>
        <v>0</v>
      </c>
      <c r="J48" s="4">
        <f t="shared" ref="J48:J54" si="16">E48/4</f>
        <v>0</v>
      </c>
    </row>
    <row r="49" spans="1:10" x14ac:dyDescent="0.2">
      <c r="A49" s="2"/>
      <c r="B49" s="138" t="s">
        <v>16</v>
      </c>
      <c r="C49" s="4">
        <v>235</v>
      </c>
      <c r="D49" s="125">
        <f t="shared" ref="D49:D54" si="17">COUNTIF($D$8:$D$12,B49)</f>
        <v>0</v>
      </c>
      <c r="E49" s="4">
        <f t="shared" si="12"/>
        <v>0</v>
      </c>
      <c r="F49" s="5"/>
      <c r="G49" s="4">
        <f t="shared" si="13"/>
        <v>0</v>
      </c>
      <c r="H49" s="4">
        <f t="shared" si="14"/>
        <v>0</v>
      </c>
      <c r="I49" s="4">
        <f t="shared" si="15"/>
        <v>0</v>
      </c>
      <c r="J49" s="4">
        <f t="shared" si="16"/>
        <v>0</v>
      </c>
    </row>
    <row r="50" spans="1:10" x14ac:dyDescent="0.2">
      <c r="A50" s="2"/>
      <c r="B50" s="138" t="s">
        <v>4</v>
      </c>
      <c r="C50" s="4">
        <v>235</v>
      </c>
      <c r="D50" s="125">
        <f t="shared" si="17"/>
        <v>0</v>
      </c>
      <c r="E50" s="4">
        <f t="shared" si="12"/>
        <v>0</v>
      </c>
      <c r="F50" s="5"/>
      <c r="G50" s="4">
        <f t="shared" si="13"/>
        <v>0</v>
      </c>
      <c r="H50" s="4">
        <f t="shared" si="14"/>
        <v>0</v>
      </c>
      <c r="I50" s="4">
        <f t="shared" si="15"/>
        <v>0</v>
      </c>
      <c r="J50" s="4">
        <f t="shared" si="16"/>
        <v>0</v>
      </c>
    </row>
    <row r="51" spans="1:10" x14ac:dyDescent="0.2">
      <c r="A51" s="2"/>
      <c r="B51" s="138" t="s">
        <v>18</v>
      </c>
      <c r="C51" s="4">
        <v>235</v>
      </c>
      <c r="D51" s="125">
        <f t="shared" si="17"/>
        <v>0</v>
      </c>
      <c r="E51" s="4">
        <f t="shared" si="12"/>
        <v>0</v>
      </c>
      <c r="F51" s="5"/>
      <c r="G51" s="4">
        <f t="shared" si="13"/>
        <v>0</v>
      </c>
      <c r="H51" s="4">
        <f t="shared" si="14"/>
        <v>0</v>
      </c>
      <c r="I51" s="4">
        <f t="shared" si="15"/>
        <v>0</v>
      </c>
      <c r="J51" s="4">
        <f t="shared" si="16"/>
        <v>0</v>
      </c>
    </row>
    <row r="52" spans="1:10" x14ac:dyDescent="0.2">
      <c r="A52" s="2"/>
      <c r="B52" s="138" t="s">
        <v>19</v>
      </c>
      <c r="C52" s="4">
        <v>235</v>
      </c>
      <c r="D52" s="125">
        <f t="shared" si="17"/>
        <v>0</v>
      </c>
      <c r="E52" s="4">
        <f t="shared" si="12"/>
        <v>0</v>
      </c>
      <c r="F52" s="5"/>
      <c r="G52" s="4">
        <f t="shared" si="13"/>
        <v>0</v>
      </c>
      <c r="H52" s="4">
        <f t="shared" si="14"/>
        <v>0</v>
      </c>
      <c r="I52" s="4">
        <f t="shared" si="15"/>
        <v>0</v>
      </c>
      <c r="J52" s="4">
        <f t="shared" si="16"/>
        <v>0</v>
      </c>
    </row>
    <row r="53" spans="1:10" x14ac:dyDescent="0.2">
      <c r="A53" s="2"/>
      <c r="B53" s="138" t="s">
        <v>20</v>
      </c>
      <c r="C53" s="4">
        <v>235</v>
      </c>
      <c r="D53" s="125">
        <f t="shared" si="17"/>
        <v>0</v>
      </c>
      <c r="E53" s="4">
        <f t="shared" si="12"/>
        <v>0</v>
      </c>
      <c r="F53" s="5"/>
      <c r="G53" s="4">
        <f t="shared" si="13"/>
        <v>0</v>
      </c>
      <c r="H53" s="4">
        <f t="shared" si="14"/>
        <v>0</v>
      </c>
      <c r="I53" s="4">
        <f t="shared" si="15"/>
        <v>0</v>
      </c>
      <c r="J53" s="4">
        <f t="shared" si="16"/>
        <v>0</v>
      </c>
    </row>
    <row r="54" spans="1:10" x14ac:dyDescent="0.2">
      <c r="A54" s="2"/>
      <c r="B54" s="138" t="s">
        <v>21</v>
      </c>
      <c r="C54" s="4">
        <v>235</v>
      </c>
      <c r="D54" s="125">
        <f t="shared" si="17"/>
        <v>0</v>
      </c>
      <c r="E54" s="4">
        <f t="shared" si="12"/>
        <v>0</v>
      </c>
      <c r="F54" s="5"/>
      <c r="G54" s="4">
        <f t="shared" si="13"/>
        <v>0</v>
      </c>
      <c r="H54" s="4">
        <f t="shared" si="14"/>
        <v>0</v>
      </c>
      <c r="I54" s="4">
        <f t="shared" si="15"/>
        <v>0</v>
      </c>
      <c r="J54" s="4">
        <f t="shared" si="16"/>
        <v>0</v>
      </c>
    </row>
    <row r="55" spans="1:10" ht="15.75" thickBot="1" x14ac:dyDescent="0.25">
      <c r="A55" s="27"/>
      <c r="B55" s="139"/>
      <c r="C55" s="28"/>
      <c r="D55" s="135"/>
      <c r="E55" s="28"/>
      <c r="F55" s="4"/>
      <c r="G55" s="31"/>
      <c r="H55" s="31"/>
      <c r="I55" s="31"/>
      <c r="J55" s="31"/>
    </row>
    <row r="56" spans="1:10" ht="3.75" customHeight="1" x14ac:dyDescent="0.2">
      <c r="A56" s="29"/>
      <c r="B56" s="145"/>
      <c r="C56" s="30"/>
      <c r="D56" s="141"/>
      <c r="E56" s="30"/>
      <c r="F56" s="5"/>
      <c r="G56" s="26"/>
      <c r="H56" s="26"/>
      <c r="I56" s="26"/>
      <c r="J56" s="26"/>
    </row>
    <row r="57" spans="1:10" x14ac:dyDescent="0.2">
      <c r="A57" s="2" t="s">
        <v>23</v>
      </c>
      <c r="B57" s="146" t="s">
        <v>18</v>
      </c>
      <c r="C57" s="4">
        <v>450</v>
      </c>
      <c r="D57" s="125">
        <f>COUNTIF($D$8:$D$12,B57)</f>
        <v>0</v>
      </c>
      <c r="E57" s="4">
        <f t="shared" ref="E57:E63" si="18">C57*D57</f>
        <v>0</v>
      </c>
      <c r="F57" s="5"/>
      <c r="G57" s="4">
        <f>E57/4</f>
        <v>0</v>
      </c>
      <c r="H57" s="4">
        <f>E57/4</f>
        <v>0</v>
      </c>
      <c r="I57" s="4">
        <f>E57/4</f>
        <v>0</v>
      </c>
      <c r="J57" s="4">
        <f>E57/4</f>
        <v>0</v>
      </c>
    </row>
    <row r="58" spans="1:10" x14ac:dyDescent="0.2">
      <c r="A58" s="154" t="s">
        <v>48</v>
      </c>
      <c r="B58" s="146" t="s">
        <v>19</v>
      </c>
      <c r="C58" s="4">
        <v>450</v>
      </c>
      <c r="D58" s="125">
        <f t="shared" ref="D58" si="19">COUNTIF($D$8:$D$12,B58)</f>
        <v>0</v>
      </c>
      <c r="E58" s="4">
        <f t="shared" ref="E58" si="20">C58*D58</f>
        <v>0</v>
      </c>
      <c r="F58" s="5"/>
      <c r="G58" s="4">
        <f>E58/4</f>
        <v>0</v>
      </c>
      <c r="H58" s="4">
        <f>E58/4</f>
        <v>0</v>
      </c>
      <c r="I58" s="4">
        <f>E58/4</f>
        <v>0</v>
      </c>
      <c r="J58" s="4">
        <f>E58/4</f>
        <v>0</v>
      </c>
    </row>
    <row r="59" spans="1:10" x14ac:dyDescent="0.2">
      <c r="A59" s="2"/>
      <c r="B59" s="146" t="s">
        <v>20</v>
      </c>
      <c r="C59" s="4">
        <v>450</v>
      </c>
      <c r="D59" s="125">
        <f t="shared" ref="D59:D63" si="21">COUNTIF($D$8:$D$12,B59)</f>
        <v>0</v>
      </c>
      <c r="E59" s="4">
        <f t="shared" si="18"/>
        <v>0</v>
      </c>
      <c r="F59" s="5"/>
      <c r="G59" s="4">
        <f>E59/4</f>
        <v>0</v>
      </c>
      <c r="H59" s="4">
        <f>E59/4</f>
        <v>0</v>
      </c>
      <c r="I59" s="4">
        <f>E59/4</f>
        <v>0</v>
      </c>
      <c r="J59" s="4">
        <f>E59/4</f>
        <v>0</v>
      </c>
    </row>
    <row r="60" spans="1:10" s="111" customFormat="1" ht="18.75" customHeight="1" thickBot="1" x14ac:dyDescent="0.25">
      <c r="A60" s="108"/>
      <c r="B60" s="147" t="s">
        <v>21</v>
      </c>
      <c r="C60" s="148">
        <v>450</v>
      </c>
      <c r="D60" s="163">
        <f t="shared" si="21"/>
        <v>0</v>
      </c>
      <c r="E60" s="109">
        <f t="shared" si="18"/>
        <v>0</v>
      </c>
      <c r="F60" s="110"/>
      <c r="G60" s="109">
        <f>E60/4</f>
        <v>0</v>
      </c>
      <c r="H60" s="109">
        <f>E60/4</f>
        <v>0</v>
      </c>
      <c r="I60" s="109">
        <f>E60/4</f>
        <v>0</v>
      </c>
      <c r="J60" s="109">
        <f>E60/4</f>
        <v>0</v>
      </c>
    </row>
    <row r="61" spans="1:10" ht="18" customHeight="1" x14ac:dyDescent="0.2">
      <c r="A61" s="2" t="s">
        <v>24</v>
      </c>
      <c r="B61" s="149" t="s">
        <v>19</v>
      </c>
      <c r="C61" s="30">
        <v>130</v>
      </c>
      <c r="D61" s="26">
        <f t="shared" si="21"/>
        <v>0</v>
      </c>
      <c r="E61" s="30">
        <f t="shared" si="18"/>
        <v>0</v>
      </c>
      <c r="F61" s="5"/>
      <c r="G61" s="4">
        <v>0</v>
      </c>
      <c r="H61" s="4">
        <f>E61</f>
        <v>0</v>
      </c>
      <c r="I61" s="4">
        <v>0</v>
      </c>
      <c r="J61" s="4">
        <v>0</v>
      </c>
    </row>
    <row r="62" spans="1:10" x14ac:dyDescent="0.2">
      <c r="A62" s="197" t="s">
        <v>46</v>
      </c>
      <c r="B62" s="150" t="s">
        <v>20</v>
      </c>
      <c r="C62" s="4">
        <v>295</v>
      </c>
      <c r="D62" s="6">
        <f t="shared" si="21"/>
        <v>0</v>
      </c>
      <c r="E62" s="4">
        <f t="shared" si="18"/>
        <v>0</v>
      </c>
      <c r="F62" s="5"/>
      <c r="G62" s="4">
        <f>E62</f>
        <v>0</v>
      </c>
      <c r="H62" s="4">
        <v>0</v>
      </c>
      <c r="I62" s="4">
        <v>0</v>
      </c>
      <c r="J62" s="4">
        <v>0</v>
      </c>
    </row>
    <row r="63" spans="1:10" ht="15.75" customHeight="1" thickBot="1" x14ac:dyDescent="0.25">
      <c r="A63" s="198"/>
      <c r="B63" s="151" t="s">
        <v>21</v>
      </c>
      <c r="C63" s="112">
        <v>295</v>
      </c>
      <c r="D63" s="164">
        <f t="shared" si="21"/>
        <v>0</v>
      </c>
      <c r="E63" s="112">
        <f t="shared" si="18"/>
        <v>0</v>
      </c>
      <c r="F63" s="4"/>
      <c r="G63" s="112">
        <f>E63</f>
        <v>0</v>
      </c>
      <c r="H63" s="112">
        <v>0</v>
      </c>
      <c r="I63" s="112">
        <v>0</v>
      </c>
      <c r="J63" s="112">
        <v>0</v>
      </c>
    </row>
    <row r="64" spans="1:10" s="42" customFormat="1" ht="25.7" customHeight="1" thickTop="1" thickBot="1" x14ac:dyDescent="0.25">
      <c r="A64" s="51"/>
      <c r="B64" s="187" t="s">
        <v>66</v>
      </c>
      <c r="C64" s="188"/>
      <c r="D64" s="189"/>
      <c r="E64" s="52">
        <f>SUM(E16:E63)</f>
        <v>0</v>
      </c>
      <c r="F64" s="44"/>
      <c r="G64" s="52">
        <f>SUM(G16:G63)</f>
        <v>0</v>
      </c>
      <c r="H64" s="52">
        <f>SUM(H16:H63)</f>
        <v>0</v>
      </c>
      <c r="I64" s="52">
        <f>SUM(I16:I63)</f>
        <v>0</v>
      </c>
      <c r="J64" s="52">
        <f>SUM(J16:J63)</f>
        <v>0</v>
      </c>
    </row>
    <row r="65" spans="1:1223" s="34" customFormat="1" ht="39" customHeight="1" thickBot="1" x14ac:dyDescent="0.3">
      <c r="A65" s="33"/>
      <c r="B65" s="152"/>
      <c r="C65" s="153"/>
      <c r="D65" s="153"/>
      <c r="E65" s="23"/>
      <c r="F65" s="23"/>
      <c r="G65" s="23"/>
      <c r="H65" s="23"/>
      <c r="I65" s="23"/>
      <c r="J65" s="2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7"/>
      <c r="NG65" s="7"/>
      <c r="NH65" s="7"/>
      <c r="NI65" s="7"/>
      <c r="NJ65" s="7"/>
      <c r="NK65" s="7"/>
      <c r="NL65" s="7"/>
      <c r="NM65" s="7"/>
      <c r="NN65" s="7"/>
      <c r="NO65" s="7"/>
      <c r="NP65" s="7"/>
      <c r="NQ65" s="7"/>
      <c r="NR65" s="7"/>
      <c r="NS65" s="7"/>
      <c r="NT65" s="7"/>
      <c r="NU65" s="7"/>
      <c r="NV65" s="7"/>
      <c r="NW65" s="7"/>
      <c r="NX65" s="7"/>
      <c r="NY65" s="7"/>
      <c r="NZ65" s="7"/>
      <c r="OA65" s="7"/>
      <c r="OB65" s="7"/>
      <c r="OC65" s="7"/>
      <c r="OD65" s="7"/>
      <c r="OE65" s="7"/>
      <c r="OF65" s="7"/>
      <c r="OG65" s="7"/>
      <c r="OH65" s="7"/>
      <c r="OI65" s="7"/>
      <c r="OJ65" s="7"/>
      <c r="OK65" s="7"/>
      <c r="OL65" s="7"/>
      <c r="OM65" s="7"/>
      <c r="ON65" s="7"/>
      <c r="OO65" s="7"/>
      <c r="OP65" s="7"/>
      <c r="OQ65" s="7"/>
      <c r="OR65" s="7"/>
      <c r="OS65" s="7"/>
      <c r="OT65" s="7"/>
      <c r="OU65" s="7"/>
      <c r="OV65" s="7"/>
      <c r="OW65" s="7"/>
      <c r="OX65" s="7"/>
      <c r="OY65" s="7"/>
      <c r="OZ65" s="7"/>
      <c r="PA65" s="7"/>
      <c r="PB65" s="7"/>
      <c r="PC65" s="7"/>
      <c r="PD65" s="7"/>
      <c r="PE65" s="7"/>
      <c r="PF65" s="7"/>
      <c r="PG65" s="7"/>
      <c r="PH65" s="7"/>
      <c r="PI65" s="7"/>
      <c r="PJ65" s="7"/>
      <c r="PK65" s="7"/>
      <c r="PL65" s="7"/>
      <c r="PM65" s="7"/>
      <c r="PN65" s="7"/>
      <c r="PO65" s="7"/>
      <c r="PP65" s="7"/>
      <c r="PQ65" s="7"/>
      <c r="PR65" s="7"/>
      <c r="PS65" s="7"/>
      <c r="PT65" s="7"/>
      <c r="PU65" s="7"/>
      <c r="PV65" s="7"/>
      <c r="PW65" s="7"/>
      <c r="PX65" s="7"/>
      <c r="PY65" s="7"/>
      <c r="PZ65" s="7"/>
      <c r="QA65" s="7"/>
      <c r="QB65" s="7"/>
      <c r="QC65" s="7"/>
      <c r="QD65" s="7"/>
      <c r="QE65" s="7"/>
      <c r="QF65" s="7"/>
      <c r="QG65" s="7"/>
      <c r="QH65" s="7"/>
      <c r="QI65" s="7"/>
      <c r="QJ65" s="7"/>
      <c r="QK65" s="7"/>
      <c r="QL65" s="7"/>
      <c r="QM65" s="7"/>
      <c r="QN65" s="7"/>
      <c r="QO65" s="7"/>
      <c r="QP65" s="7"/>
      <c r="QQ65" s="7"/>
      <c r="QR65" s="7"/>
      <c r="QS65" s="7"/>
      <c r="QT65" s="7"/>
      <c r="QU65" s="7"/>
      <c r="QV65" s="7"/>
      <c r="QW65" s="7"/>
      <c r="QX65" s="7"/>
      <c r="QY65" s="7"/>
      <c r="QZ65" s="7"/>
      <c r="RA65" s="7"/>
      <c r="RB65" s="7"/>
      <c r="RC65" s="7"/>
      <c r="RD65" s="7"/>
      <c r="RE65" s="7"/>
      <c r="RF65" s="7"/>
      <c r="RG65" s="7"/>
      <c r="RH65" s="7"/>
      <c r="RI65" s="7"/>
      <c r="RJ65" s="7"/>
      <c r="RK65" s="7"/>
      <c r="RL65" s="7"/>
      <c r="RM65" s="7"/>
      <c r="RN65" s="7"/>
      <c r="RO65" s="7"/>
      <c r="RP65" s="7"/>
      <c r="RQ65" s="7"/>
      <c r="RR65" s="7"/>
      <c r="RS65" s="7"/>
      <c r="RT65" s="7"/>
      <c r="RU65" s="7"/>
      <c r="RV65" s="7"/>
      <c r="RW65" s="7"/>
      <c r="RX65" s="7"/>
      <c r="RY65" s="7"/>
      <c r="RZ65" s="7"/>
      <c r="SA65" s="7"/>
      <c r="SB65" s="7"/>
      <c r="SC65" s="7"/>
      <c r="SD65" s="7"/>
      <c r="SE65" s="7"/>
      <c r="SF65" s="7"/>
      <c r="SG65" s="7"/>
      <c r="SH65" s="7"/>
      <c r="SI65" s="7"/>
      <c r="SJ65" s="7"/>
      <c r="SK65" s="7"/>
      <c r="SL65" s="7"/>
      <c r="SM65" s="7"/>
      <c r="SN65" s="7"/>
      <c r="SO65" s="7"/>
      <c r="SP65" s="7"/>
      <c r="SQ65" s="7"/>
      <c r="SR65" s="7"/>
      <c r="SS65" s="7"/>
      <c r="ST65" s="7"/>
      <c r="SU65" s="7"/>
      <c r="SV65" s="7"/>
      <c r="SW65" s="7"/>
      <c r="SX65" s="7"/>
      <c r="SY65" s="7"/>
      <c r="SZ65" s="7"/>
      <c r="TA65" s="7"/>
      <c r="TB65" s="7"/>
      <c r="TC65" s="7"/>
      <c r="TD65" s="7"/>
      <c r="TE65" s="7"/>
      <c r="TF65" s="7"/>
      <c r="TG65" s="7"/>
      <c r="TH65" s="7"/>
      <c r="TI65" s="7"/>
      <c r="TJ65" s="7"/>
      <c r="TK65" s="7"/>
      <c r="TL65" s="7"/>
      <c r="TM65" s="7"/>
      <c r="TN65" s="7"/>
      <c r="TO65" s="7"/>
      <c r="TP65" s="7"/>
      <c r="TQ65" s="7"/>
      <c r="TR65" s="7"/>
      <c r="TS65" s="7"/>
      <c r="TT65" s="7"/>
      <c r="TU65" s="7"/>
      <c r="TV65" s="7"/>
      <c r="TW65" s="7"/>
      <c r="TX65" s="7"/>
      <c r="TY65" s="7"/>
      <c r="TZ65" s="7"/>
      <c r="UA65" s="7"/>
      <c r="UB65" s="7"/>
      <c r="UC65" s="7"/>
      <c r="UD65" s="7"/>
      <c r="UE65" s="7"/>
      <c r="UF65" s="7"/>
      <c r="UG65" s="7"/>
      <c r="UH65" s="7"/>
      <c r="UI65" s="7"/>
      <c r="UJ65" s="7"/>
      <c r="UK65" s="7"/>
      <c r="UL65" s="7"/>
      <c r="UM65" s="7"/>
      <c r="UN65" s="7"/>
      <c r="UO65" s="7"/>
      <c r="UP65" s="7"/>
      <c r="UQ65" s="7"/>
      <c r="UR65" s="7"/>
      <c r="US65" s="7"/>
      <c r="UT65" s="7"/>
      <c r="UU65" s="7"/>
      <c r="UV65" s="7"/>
      <c r="UW65" s="7"/>
      <c r="UX65" s="7"/>
      <c r="UY65" s="7"/>
      <c r="UZ65" s="7"/>
      <c r="VA65" s="7"/>
      <c r="VB65" s="7"/>
      <c r="VC65" s="7"/>
      <c r="VD65" s="7"/>
      <c r="VE65" s="7"/>
      <c r="VF65" s="7"/>
      <c r="VG65" s="7"/>
      <c r="VH65" s="7"/>
      <c r="VI65" s="7"/>
      <c r="VJ65" s="7"/>
      <c r="VK65" s="7"/>
      <c r="VL65" s="7"/>
      <c r="VM65" s="7"/>
      <c r="VN65" s="7"/>
      <c r="VO65" s="7"/>
      <c r="VP65" s="7"/>
      <c r="VQ65" s="7"/>
      <c r="VR65" s="7"/>
      <c r="VS65" s="7"/>
      <c r="VT65" s="7"/>
      <c r="VU65" s="7"/>
      <c r="VV65" s="7"/>
      <c r="VW65" s="7"/>
      <c r="VX65" s="7"/>
      <c r="VY65" s="7"/>
      <c r="VZ65" s="7"/>
      <c r="WA65" s="7"/>
      <c r="WB65" s="7"/>
      <c r="WC65" s="7"/>
      <c r="WD65" s="7"/>
      <c r="WE65" s="7"/>
      <c r="WF65" s="7"/>
      <c r="WG65" s="7"/>
      <c r="WH65" s="7"/>
      <c r="WI65" s="7"/>
      <c r="WJ65" s="7"/>
      <c r="WK65" s="7"/>
      <c r="WL65" s="7"/>
      <c r="WM65" s="7"/>
      <c r="WN65" s="7"/>
      <c r="WO65" s="7"/>
      <c r="WP65" s="7"/>
      <c r="WQ65" s="7"/>
      <c r="WR65" s="7"/>
      <c r="WS65" s="7"/>
      <c r="WT65" s="7"/>
      <c r="WU65" s="7"/>
      <c r="WV65" s="7"/>
      <c r="WW65" s="7"/>
      <c r="WX65" s="7"/>
      <c r="WY65" s="7"/>
      <c r="WZ65" s="7"/>
      <c r="XA65" s="7"/>
      <c r="XB65" s="7"/>
      <c r="XC65" s="7"/>
      <c r="XD65" s="7"/>
      <c r="XE65" s="7"/>
      <c r="XF65" s="7"/>
      <c r="XG65" s="7"/>
      <c r="XH65" s="7"/>
      <c r="XI65" s="7"/>
      <c r="XJ65" s="7"/>
      <c r="XK65" s="7"/>
      <c r="XL65" s="7"/>
      <c r="XM65" s="7"/>
      <c r="XN65" s="7"/>
      <c r="XO65" s="7"/>
      <c r="XP65" s="7"/>
      <c r="XQ65" s="7"/>
      <c r="XR65" s="7"/>
      <c r="XS65" s="7"/>
      <c r="XT65" s="7"/>
      <c r="XU65" s="7"/>
      <c r="XV65" s="7"/>
      <c r="XW65" s="7"/>
      <c r="XX65" s="7"/>
      <c r="XY65" s="7"/>
      <c r="XZ65" s="7"/>
      <c r="YA65" s="7"/>
      <c r="YB65" s="7"/>
      <c r="YC65" s="7"/>
      <c r="YD65" s="7"/>
      <c r="YE65" s="7"/>
      <c r="YF65" s="7"/>
      <c r="YG65" s="7"/>
      <c r="YH65" s="7"/>
      <c r="YI65" s="7"/>
      <c r="YJ65" s="7"/>
      <c r="YK65" s="7"/>
      <c r="YL65" s="7"/>
      <c r="YM65" s="7"/>
      <c r="YN65" s="7"/>
      <c r="YO65" s="7"/>
      <c r="YP65" s="7"/>
      <c r="YQ65" s="7"/>
      <c r="YR65" s="7"/>
      <c r="YS65" s="7"/>
      <c r="YT65" s="7"/>
      <c r="YU65" s="7"/>
      <c r="YV65" s="7"/>
      <c r="YW65" s="7"/>
      <c r="YX65" s="7"/>
      <c r="YY65" s="7"/>
      <c r="YZ65" s="7"/>
      <c r="ZA65" s="7"/>
      <c r="ZB65" s="7"/>
      <c r="ZC65" s="7"/>
      <c r="ZD65" s="7"/>
      <c r="ZE65" s="7"/>
      <c r="ZF65" s="7"/>
      <c r="ZG65" s="7"/>
      <c r="ZH65" s="7"/>
      <c r="ZI65" s="7"/>
      <c r="ZJ65" s="7"/>
      <c r="ZK65" s="7"/>
      <c r="ZL65" s="7"/>
      <c r="ZM65" s="7"/>
      <c r="ZN65" s="7"/>
      <c r="ZO65" s="7"/>
      <c r="ZP65" s="7"/>
      <c r="ZQ65" s="7"/>
      <c r="ZR65" s="7"/>
      <c r="ZS65" s="7"/>
      <c r="ZT65" s="7"/>
      <c r="ZU65" s="7"/>
      <c r="ZV65" s="7"/>
      <c r="ZW65" s="7"/>
      <c r="ZX65" s="7"/>
      <c r="ZY65" s="7"/>
      <c r="ZZ65" s="7"/>
      <c r="AAA65" s="7"/>
      <c r="AAB65" s="7"/>
      <c r="AAC65" s="7"/>
      <c r="AAD65" s="7"/>
      <c r="AAE65" s="7"/>
      <c r="AAF65" s="7"/>
      <c r="AAG65" s="7"/>
      <c r="AAH65" s="7"/>
      <c r="AAI65" s="7"/>
      <c r="AAJ65" s="7"/>
      <c r="AAK65" s="7"/>
      <c r="AAL65" s="7"/>
      <c r="AAM65" s="7"/>
      <c r="AAN65" s="7"/>
      <c r="AAO65" s="7"/>
      <c r="AAP65" s="7"/>
      <c r="AAQ65" s="7"/>
      <c r="AAR65" s="7"/>
      <c r="AAS65" s="7"/>
      <c r="AAT65" s="7"/>
      <c r="AAU65" s="7"/>
      <c r="AAV65" s="7"/>
      <c r="AAW65" s="7"/>
      <c r="AAX65" s="7"/>
      <c r="AAY65" s="7"/>
      <c r="AAZ65" s="7"/>
      <c r="ABA65" s="7"/>
      <c r="ABB65" s="7"/>
      <c r="ABC65" s="7"/>
      <c r="ABD65" s="7"/>
      <c r="ABE65" s="7"/>
      <c r="ABF65" s="7"/>
      <c r="ABG65" s="7"/>
      <c r="ABH65" s="7"/>
      <c r="ABI65" s="7"/>
      <c r="ABJ65" s="7"/>
      <c r="ABK65" s="7"/>
      <c r="ABL65" s="7"/>
      <c r="ABM65" s="7"/>
      <c r="ABN65" s="7"/>
      <c r="ABO65" s="7"/>
      <c r="ABP65" s="7"/>
      <c r="ABQ65" s="7"/>
      <c r="ABR65" s="7"/>
      <c r="ABS65" s="7"/>
      <c r="ABT65" s="7"/>
      <c r="ABU65" s="7"/>
      <c r="ABV65" s="7"/>
      <c r="ABW65" s="7"/>
      <c r="ABX65" s="7"/>
      <c r="ABY65" s="7"/>
      <c r="ABZ65" s="7"/>
      <c r="ACA65" s="7"/>
      <c r="ACB65" s="7"/>
      <c r="ACC65" s="7"/>
      <c r="ACD65" s="7"/>
      <c r="ACE65" s="7"/>
      <c r="ACF65" s="7"/>
      <c r="ACG65" s="7"/>
      <c r="ACH65" s="7"/>
      <c r="ACI65" s="7"/>
      <c r="ACJ65" s="7"/>
      <c r="ACK65" s="7"/>
      <c r="ACL65" s="7"/>
      <c r="ACM65" s="7"/>
      <c r="ACN65" s="7"/>
      <c r="ACO65" s="7"/>
      <c r="ACP65" s="7"/>
      <c r="ACQ65" s="7"/>
      <c r="ACR65" s="7"/>
      <c r="ACS65" s="7"/>
      <c r="ACT65" s="7"/>
      <c r="ACU65" s="7"/>
      <c r="ACV65" s="7"/>
      <c r="ACW65" s="7"/>
      <c r="ACX65" s="7"/>
      <c r="ACY65" s="7"/>
      <c r="ACZ65" s="7"/>
      <c r="ADA65" s="7"/>
      <c r="ADB65" s="7"/>
      <c r="ADC65" s="7"/>
      <c r="ADD65" s="7"/>
      <c r="ADE65" s="7"/>
      <c r="ADF65" s="7"/>
      <c r="ADG65" s="7"/>
      <c r="ADH65" s="7"/>
      <c r="ADI65" s="7"/>
      <c r="ADJ65" s="7"/>
      <c r="ADK65" s="7"/>
      <c r="ADL65" s="7"/>
      <c r="ADM65" s="7"/>
      <c r="ADN65" s="7"/>
      <c r="ADO65" s="7"/>
      <c r="ADP65" s="7"/>
      <c r="ADQ65" s="7"/>
      <c r="ADR65" s="7"/>
      <c r="ADS65" s="7"/>
      <c r="ADT65" s="7"/>
      <c r="ADU65" s="7"/>
      <c r="ADV65" s="7"/>
      <c r="ADW65" s="7"/>
      <c r="ADX65" s="7"/>
      <c r="ADY65" s="7"/>
      <c r="ADZ65" s="7"/>
      <c r="AEA65" s="7"/>
      <c r="AEB65" s="7"/>
      <c r="AEC65" s="7"/>
      <c r="AED65" s="7"/>
      <c r="AEE65" s="7"/>
      <c r="AEF65" s="7"/>
      <c r="AEG65" s="7"/>
      <c r="AEH65" s="7"/>
      <c r="AEI65" s="7"/>
      <c r="AEJ65" s="7"/>
      <c r="AEK65" s="7"/>
      <c r="AEL65" s="7"/>
      <c r="AEM65" s="7"/>
      <c r="AEN65" s="7"/>
      <c r="AEO65" s="7"/>
      <c r="AEP65" s="7"/>
      <c r="AEQ65" s="7"/>
      <c r="AER65" s="7"/>
      <c r="AES65" s="7"/>
      <c r="AET65" s="7"/>
      <c r="AEU65" s="7"/>
      <c r="AEV65" s="7"/>
      <c r="AEW65" s="7"/>
      <c r="AEX65" s="7"/>
      <c r="AEY65" s="7"/>
      <c r="AEZ65" s="7"/>
      <c r="AFA65" s="7"/>
      <c r="AFB65" s="7"/>
      <c r="AFC65" s="7"/>
      <c r="AFD65" s="7"/>
      <c r="AFE65" s="7"/>
      <c r="AFF65" s="7"/>
      <c r="AFG65" s="7"/>
      <c r="AFH65" s="7"/>
      <c r="AFI65" s="7"/>
      <c r="AFJ65" s="7"/>
      <c r="AFK65" s="7"/>
      <c r="AFL65" s="7"/>
      <c r="AFM65" s="7"/>
      <c r="AFN65" s="7"/>
      <c r="AFO65" s="7"/>
      <c r="AFP65" s="7"/>
      <c r="AFQ65" s="7"/>
      <c r="AFR65" s="7"/>
      <c r="AFS65" s="7"/>
      <c r="AFT65" s="7"/>
      <c r="AFU65" s="7"/>
      <c r="AFV65" s="7"/>
      <c r="AFW65" s="7"/>
      <c r="AFX65" s="7"/>
      <c r="AFY65" s="7"/>
      <c r="AFZ65" s="7"/>
      <c r="AGA65" s="7"/>
      <c r="AGB65" s="7"/>
      <c r="AGC65" s="7"/>
      <c r="AGD65" s="7"/>
      <c r="AGE65" s="7"/>
      <c r="AGF65" s="7"/>
      <c r="AGG65" s="7"/>
      <c r="AGH65" s="7"/>
      <c r="AGI65" s="7"/>
      <c r="AGJ65" s="7"/>
      <c r="AGK65" s="7"/>
      <c r="AGL65" s="7"/>
      <c r="AGM65" s="7"/>
      <c r="AGN65" s="7"/>
      <c r="AGO65" s="7"/>
      <c r="AGP65" s="7"/>
      <c r="AGQ65" s="7"/>
      <c r="AGR65" s="7"/>
      <c r="AGS65" s="7"/>
      <c r="AGT65" s="7"/>
      <c r="AGU65" s="7"/>
      <c r="AGV65" s="7"/>
      <c r="AGW65" s="7"/>
      <c r="AGX65" s="7"/>
      <c r="AGY65" s="7"/>
      <c r="AGZ65" s="7"/>
      <c r="AHA65" s="7"/>
      <c r="AHB65" s="7"/>
      <c r="AHC65" s="7"/>
      <c r="AHD65" s="7"/>
      <c r="AHE65" s="7"/>
      <c r="AHF65" s="7"/>
      <c r="AHG65" s="7"/>
      <c r="AHH65" s="7"/>
      <c r="AHI65" s="7"/>
      <c r="AHJ65" s="7"/>
      <c r="AHK65" s="7"/>
      <c r="AHL65" s="7"/>
      <c r="AHM65" s="7"/>
      <c r="AHN65" s="7"/>
      <c r="AHO65" s="7"/>
      <c r="AHP65" s="7"/>
      <c r="AHQ65" s="7"/>
      <c r="AHR65" s="7"/>
      <c r="AHS65" s="7"/>
      <c r="AHT65" s="7"/>
      <c r="AHU65" s="7"/>
      <c r="AHV65" s="7"/>
      <c r="AHW65" s="7"/>
      <c r="AHX65" s="7"/>
      <c r="AHY65" s="7"/>
      <c r="AHZ65" s="7"/>
      <c r="AIA65" s="7"/>
      <c r="AIB65" s="7"/>
      <c r="AIC65" s="7"/>
      <c r="AID65" s="7"/>
      <c r="AIE65" s="7"/>
      <c r="AIF65" s="7"/>
      <c r="AIG65" s="7"/>
      <c r="AIH65" s="7"/>
      <c r="AII65" s="7"/>
      <c r="AIJ65" s="7"/>
      <c r="AIK65" s="7"/>
      <c r="AIL65" s="7"/>
      <c r="AIM65" s="7"/>
      <c r="AIN65" s="7"/>
      <c r="AIO65" s="7"/>
      <c r="AIP65" s="7"/>
      <c r="AIQ65" s="7"/>
      <c r="AIR65" s="7"/>
      <c r="AIS65" s="7"/>
      <c r="AIT65" s="7"/>
      <c r="AIU65" s="7"/>
      <c r="AIV65" s="7"/>
      <c r="AIW65" s="7"/>
      <c r="AIX65" s="7"/>
      <c r="AIY65" s="7"/>
      <c r="AIZ65" s="7"/>
      <c r="AJA65" s="7"/>
      <c r="AJB65" s="7"/>
      <c r="AJC65" s="7"/>
      <c r="AJD65" s="7"/>
      <c r="AJE65" s="7"/>
      <c r="AJF65" s="7"/>
      <c r="AJG65" s="7"/>
      <c r="AJH65" s="7"/>
      <c r="AJI65" s="7"/>
      <c r="AJJ65" s="7"/>
      <c r="AJK65" s="7"/>
      <c r="AJL65" s="7"/>
      <c r="AJM65" s="7"/>
      <c r="AJN65" s="7"/>
      <c r="AJO65" s="7"/>
      <c r="AJP65" s="7"/>
      <c r="AJQ65" s="7"/>
      <c r="AJR65" s="7"/>
      <c r="AJS65" s="7"/>
      <c r="AJT65" s="7"/>
      <c r="AJU65" s="7"/>
      <c r="AJV65" s="7"/>
      <c r="AJW65" s="7"/>
      <c r="AJX65" s="7"/>
      <c r="AJY65" s="7"/>
      <c r="AJZ65" s="7"/>
      <c r="AKA65" s="7"/>
      <c r="AKB65" s="7"/>
      <c r="AKC65" s="7"/>
      <c r="AKD65" s="7"/>
      <c r="AKE65" s="7"/>
      <c r="AKF65" s="7"/>
      <c r="AKG65" s="7"/>
      <c r="AKH65" s="7"/>
      <c r="AKI65" s="7"/>
      <c r="AKJ65" s="7"/>
      <c r="AKK65" s="7"/>
      <c r="AKL65" s="7"/>
      <c r="AKM65" s="7"/>
      <c r="AKN65" s="7"/>
      <c r="AKO65" s="7"/>
      <c r="AKP65" s="7"/>
      <c r="AKQ65" s="7"/>
      <c r="AKR65" s="7"/>
      <c r="AKS65" s="7"/>
      <c r="AKT65" s="7"/>
      <c r="AKU65" s="7"/>
      <c r="AKV65" s="7"/>
      <c r="AKW65" s="7"/>
      <c r="AKX65" s="7"/>
      <c r="AKY65" s="7"/>
      <c r="AKZ65" s="7"/>
      <c r="ALA65" s="7"/>
      <c r="ALB65" s="7"/>
      <c r="ALC65" s="7"/>
      <c r="ALD65" s="7"/>
      <c r="ALE65" s="7"/>
      <c r="ALF65" s="7"/>
      <c r="ALG65" s="7"/>
      <c r="ALH65" s="7"/>
      <c r="ALI65" s="7"/>
      <c r="ALJ65" s="7"/>
      <c r="ALK65" s="7"/>
      <c r="ALL65" s="7"/>
      <c r="ALM65" s="7"/>
      <c r="ALN65" s="7"/>
      <c r="ALO65" s="7"/>
      <c r="ALP65" s="7"/>
      <c r="ALQ65" s="7"/>
      <c r="ALR65" s="7"/>
      <c r="ALS65" s="7"/>
      <c r="ALT65" s="7"/>
      <c r="ALU65" s="7"/>
      <c r="ALV65" s="7"/>
      <c r="ALW65" s="7"/>
      <c r="ALX65" s="7"/>
      <c r="ALY65" s="7"/>
      <c r="ALZ65" s="7"/>
      <c r="AMA65" s="7"/>
      <c r="AMB65" s="7"/>
      <c r="AMC65" s="7"/>
      <c r="AMD65" s="7"/>
      <c r="AME65" s="7"/>
      <c r="AMF65" s="7"/>
      <c r="AMG65" s="7"/>
      <c r="AMH65" s="7"/>
      <c r="AMI65" s="7"/>
      <c r="AMJ65" s="7"/>
      <c r="AMK65" s="7"/>
      <c r="AML65" s="7"/>
      <c r="AMM65" s="7"/>
      <c r="AMN65" s="7"/>
      <c r="AMO65" s="7"/>
      <c r="AMP65" s="7"/>
      <c r="AMQ65" s="7"/>
      <c r="AMR65" s="7"/>
      <c r="AMS65" s="7"/>
      <c r="AMT65" s="7"/>
      <c r="AMU65" s="7"/>
      <c r="AMV65" s="7"/>
      <c r="AMW65" s="7"/>
      <c r="AMX65" s="7"/>
      <c r="AMY65" s="7"/>
      <c r="AMZ65" s="7"/>
      <c r="ANA65" s="7"/>
      <c r="ANB65" s="7"/>
      <c r="ANC65" s="7"/>
      <c r="AND65" s="7"/>
      <c r="ANE65" s="7"/>
      <c r="ANF65" s="7"/>
      <c r="ANG65" s="7"/>
      <c r="ANH65" s="7"/>
      <c r="ANI65" s="7"/>
      <c r="ANJ65" s="7"/>
      <c r="ANK65" s="7"/>
      <c r="ANL65" s="7"/>
      <c r="ANM65" s="7"/>
      <c r="ANN65" s="7"/>
      <c r="ANO65" s="7"/>
      <c r="ANP65" s="7"/>
      <c r="ANQ65" s="7"/>
      <c r="ANR65" s="7"/>
      <c r="ANS65" s="7"/>
      <c r="ANT65" s="7"/>
      <c r="ANU65" s="7"/>
      <c r="ANV65" s="7"/>
      <c r="ANW65" s="7"/>
      <c r="ANX65" s="7"/>
      <c r="ANY65" s="7"/>
      <c r="ANZ65" s="7"/>
      <c r="AOA65" s="7"/>
      <c r="AOB65" s="7"/>
      <c r="AOC65" s="7"/>
      <c r="AOD65" s="7"/>
      <c r="AOE65" s="7"/>
      <c r="AOF65" s="7"/>
      <c r="AOG65" s="7"/>
      <c r="AOH65" s="7"/>
      <c r="AOI65" s="7"/>
      <c r="AOJ65" s="7"/>
      <c r="AOK65" s="7"/>
      <c r="AOL65" s="7"/>
      <c r="AOM65" s="7"/>
      <c r="AON65" s="7"/>
      <c r="AOO65" s="7"/>
      <c r="AOP65" s="7"/>
      <c r="AOQ65" s="7"/>
      <c r="AOR65" s="7"/>
      <c r="AOS65" s="7"/>
      <c r="AOT65" s="7"/>
      <c r="AOU65" s="7"/>
      <c r="AOV65" s="7"/>
      <c r="AOW65" s="7"/>
      <c r="AOX65" s="7"/>
      <c r="AOY65" s="7"/>
      <c r="AOZ65" s="7"/>
      <c r="APA65" s="7"/>
      <c r="APB65" s="7"/>
      <c r="APC65" s="7"/>
      <c r="APD65" s="7"/>
      <c r="APE65" s="7"/>
      <c r="APF65" s="7"/>
      <c r="APG65" s="7"/>
      <c r="APH65" s="7"/>
      <c r="API65" s="7"/>
      <c r="APJ65" s="7"/>
      <c r="APK65" s="7"/>
      <c r="APL65" s="7"/>
      <c r="APM65" s="7"/>
      <c r="APN65" s="7"/>
      <c r="APO65" s="7"/>
      <c r="APP65" s="7"/>
      <c r="APQ65" s="7"/>
      <c r="APR65" s="7"/>
      <c r="APS65" s="7"/>
      <c r="APT65" s="7"/>
      <c r="APU65" s="7"/>
      <c r="APV65" s="7"/>
      <c r="APW65" s="7"/>
      <c r="APX65" s="7"/>
      <c r="APY65" s="7"/>
      <c r="APZ65" s="7"/>
      <c r="AQA65" s="7"/>
      <c r="AQB65" s="7"/>
      <c r="AQC65" s="7"/>
      <c r="AQD65" s="7"/>
      <c r="AQE65" s="7"/>
      <c r="AQF65" s="7"/>
      <c r="AQG65" s="7"/>
      <c r="AQH65" s="7"/>
      <c r="AQI65" s="7"/>
      <c r="AQJ65" s="7"/>
      <c r="AQK65" s="7"/>
      <c r="AQL65" s="7"/>
      <c r="AQM65" s="7"/>
      <c r="AQN65" s="7"/>
      <c r="AQO65" s="7"/>
      <c r="AQP65" s="7"/>
      <c r="AQQ65" s="7"/>
      <c r="AQR65" s="7"/>
      <c r="AQS65" s="7"/>
      <c r="AQT65" s="7"/>
      <c r="AQU65" s="7"/>
      <c r="AQV65" s="7"/>
      <c r="AQW65" s="7"/>
      <c r="AQX65" s="7"/>
      <c r="AQY65" s="7"/>
      <c r="AQZ65" s="7"/>
      <c r="ARA65" s="7"/>
      <c r="ARB65" s="7"/>
      <c r="ARC65" s="7"/>
      <c r="ARD65" s="7"/>
      <c r="ARE65" s="7"/>
      <c r="ARF65" s="7"/>
      <c r="ARG65" s="7"/>
      <c r="ARH65" s="7"/>
      <c r="ARI65" s="7"/>
      <c r="ARJ65" s="7"/>
      <c r="ARK65" s="7"/>
      <c r="ARL65" s="7"/>
      <c r="ARM65" s="7"/>
      <c r="ARN65" s="7"/>
      <c r="ARO65" s="7"/>
      <c r="ARP65" s="7"/>
      <c r="ARQ65" s="7"/>
      <c r="ARR65" s="7"/>
      <c r="ARS65" s="7"/>
      <c r="ART65" s="7"/>
      <c r="ARU65" s="7"/>
      <c r="ARV65" s="7"/>
      <c r="ARW65" s="7"/>
      <c r="ARX65" s="7"/>
      <c r="ARY65" s="7"/>
      <c r="ARZ65" s="7"/>
      <c r="ASA65" s="7"/>
      <c r="ASB65" s="7"/>
      <c r="ASC65" s="7"/>
      <c r="ASD65" s="7"/>
      <c r="ASE65" s="7"/>
      <c r="ASF65" s="7"/>
      <c r="ASG65" s="7"/>
      <c r="ASH65" s="7"/>
      <c r="ASI65" s="7"/>
      <c r="ASJ65" s="7"/>
      <c r="ASK65" s="7"/>
      <c r="ASL65" s="7"/>
      <c r="ASM65" s="7"/>
      <c r="ASN65" s="7"/>
      <c r="ASO65" s="7"/>
      <c r="ASP65" s="7"/>
      <c r="ASQ65" s="7"/>
      <c r="ASR65" s="7"/>
      <c r="ASS65" s="7"/>
      <c r="AST65" s="7"/>
      <c r="ASU65" s="7"/>
      <c r="ASV65" s="7"/>
      <c r="ASW65" s="7"/>
      <c r="ASX65" s="7"/>
      <c r="ASY65" s="7"/>
      <c r="ASZ65" s="7"/>
      <c r="ATA65" s="7"/>
      <c r="ATB65" s="7"/>
      <c r="ATC65" s="7"/>
      <c r="ATD65" s="7"/>
      <c r="ATE65" s="7"/>
      <c r="ATF65" s="7"/>
      <c r="ATG65" s="7"/>
      <c r="ATH65" s="7"/>
      <c r="ATI65" s="7"/>
      <c r="ATJ65" s="7"/>
      <c r="ATK65" s="7"/>
      <c r="ATL65" s="7"/>
      <c r="ATM65" s="7"/>
      <c r="ATN65" s="7"/>
      <c r="ATO65" s="7"/>
      <c r="ATP65" s="7"/>
      <c r="ATQ65" s="7"/>
      <c r="ATR65" s="7"/>
      <c r="ATS65" s="7"/>
      <c r="ATT65" s="7"/>
      <c r="ATU65" s="7"/>
      <c r="ATV65" s="7"/>
      <c r="ATW65" s="7"/>
      <c r="ATX65" s="7"/>
      <c r="ATY65" s="7"/>
      <c r="ATZ65" s="7"/>
      <c r="AUA65" s="7"/>
    </row>
    <row r="66" spans="1:1223" ht="24.75" customHeight="1" thickBot="1" x14ac:dyDescent="0.3">
      <c r="A66" s="195" t="s">
        <v>42</v>
      </c>
      <c r="B66" s="173" t="s">
        <v>44</v>
      </c>
      <c r="C66" s="94"/>
      <c r="D66" s="95"/>
      <c r="E66" s="124" t="s">
        <v>45</v>
      </c>
      <c r="F66" s="23"/>
      <c r="G66" s="192" t="s">
        <v>41</v>
      </c>
      <c r="H66" s="193"/>
      <c r="I66" s="193"/>
      <c r="J66" s="194"/>
    </row>
    <row r="67" spans="1:1223" ht="15.75" x14ac:dyDescent="0.25">
      <c r="A67" s="196"/>
      <c r="B67" s="158" t="s">
        <v>65</v>
      </c>
      <c r="C67" s="90"/>
      <c r="D67" s="35"/>
      <c r="E67" s="105">
        <v>0</v>
      </c>
      <c r="F67" s="23"/>
      <c r="G67" s="96">
        <f>E67</f>
        <v>0</v>
      </c>
      <c r="H67" s="96">
        <v>0</v>
      </c>
      <c r="I67" s="96">
        <v>0</v>
      </c>
      <c r="J67" s="96">
        <v>0</v>
      </c>
    </row>
    <row r="68" spans="1:1223" ht="15.75" x14ac:dyDescent="0.25">
      <c r="A68" s="89"/>
      <c r="B68" s="159" t="s">
        <v>50</v>
      </c>
      <c r="C68" s="91"/>
      <c r="D68" s="36"/>
      <c r="E68" s="106">
        <v>0</v>
      </c>
      <c r="F68" s="37"/>
      <c r="G68" s="97">
        <f>E68</f>
        <v>0</v>
      </c>
      <c r="H68" s="97">
        <v>0</v>
      </c>
      <c r="I68" s="97">
        <v>0</v>
      </c>
      <c r="J68" s="97">
        <v>0</v>
      </c>
    </row>
    <row r="69" spans="1:1223" ht="15.75" x14ac:dyDescent="0.25">
      <c r="A69" s="89"/>
      <c r="B69" s="159" t="s">
        <v>76</v>
      </c>
      <c r="C69" s="91"/>
      <c r="D69" s="36"/>
      <c r="E69" s="181">
        <v>100</v>
      </c>
      <c r="F69" s="37"/>
      <c r="G69" s="97">
        <f>E69</f>
        <v>100</v>
      </c>
      <c r="H69" s="97">
        <v>0</v>
      </c>
      <c r="I69" s="97">
        <v>0</v>
      </c>
      <c r="J69" s="97">
        <v>0</v>
      </c>
    </row>
    <row r="70" spans="1:1223" ht="16.5" thickBot="1" x14ac:dyDescent="0.3">
      <c r="A70" s="16"/>
      <c r="B70" s="160" t="s">
        <v>51</v>
      </c>
      <c r="C70" s="92"/>
      <c r="D70" s="93"/>
      <c r="E70" s="107">
        <v>0</v>
      </c>
      <c r="F70" s="37"/>
      <c r="G70" s="97">
        <f>E70</f>
        <v>0</v>
      </c>
      <c r="H70" s="97">
        <v>0</v>
      </c>
      <c r="I70" s="97">
        <v>0</v>
      </c>
      <c r="J70" s="97">
        <v>0</v>
      </c>
    </row>
    <row r="71" spans="1:1223" ht="11.25" customHeight="1" thickBot="1" x14ac:dyDescent="0.3">
      <c r="A71" s="99"/>
      <c r="B71" s="98"/>
      <c r="C71" s="34"/>
      <c r="D71" s="38"/>
      <c r="E71" s="37"/>
      <c r="F71" s="37"/>
      <c r="G71" s="104"/>
      <c r="H71" s="104"/>
      <c r="I71" s="104"/>
      <c r="J71" s="104"/>
    </row>
    <row r="72" spans="1:1223" s="67" customFormat="1" ht="29.45" customHeight="1" thickBot="1" x14ac:dyDescent="0.25">
      <c r="A72" s="70"/>
      <c r="B72" s="68" t="s">
        <v>26</v>
      </c>
      <c r="C72" s="68"/>
      <c r="D72" s="69"/>
      <c r="E72" s="64">
        <f>E64-E67-E68-E69+E70</f>
        <v>-100</v>
      </c>
      <c r="F72" s="65"/>
      <c r="G72" s="66">
        <f>G64-G67-G68-G69+G70</f>
        <v>-100</v>
      </c>
      <c r="H72" s="66">
        <f>H64-H67-H68+H70</f>
        <v>0</v>
      </c>
      <c r="I72" s="66">
        <f>I64-I67-I68+I70</f>
        <v>0</v>
      </c>
      <c r="J72" s="66">
        <f>J64-J67-J68+J70</f>
        <v>0</v>
      </c>
    </row>
    <row r="73" spans="1:1223" s="34" customFormat="1" ht="37.5" customHeight="1" thickBot="1" x14ac:dyDescent="0.3">
      <c r="A73" s="115"/>
      <c r="C73" s="7"/>
      <c r="D73" s="103"/>
      <c r="E73" s="102"/>
      <c r="F73" s="100"/>
      <c r="G73" s="25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  <c r="NU73" s="7"/>
      <c r="NV73" s="7"/>
      <c r="NW73" s="7"/>
      <c r="NX73" s="7"/>
      <c r="NY73" s="7"/>
      <c r="NZ73" s="7"/>
      <c r="OA73" s="7"/>
      <c r="OB73" s="7"/>
      <c r="OC73" s="7"/>
      <c r="OD73" s="7"/>
      <c r="OE73" s="7"/>
      <c r="OF73" s="7"/>
      <c r="OG73" s="7"/>
      <c r="OH73" s="7"/>
      <c r="OI73" s="7"/>
      <c r="OJ73" s="7"/>
      <c r="OK73" s="7"/>
      <c r="OL73" s="7"/>
      <c r="OM73" s="7"/>
      <c r="ON73" s="7"/>
      <c r="OO73" s="7"/>
      <c r="OP73" s="7"/>
      <c r="OQ73" s="7"/>
      <c r="OR73" s="7"/>
      <c r="OS73" s="7"/>
      <c r="OT73" s="7"/>
      <c r="OU73" s="7"/>
      <c r="OV73" s="7"/>
      <c r="OW73" s="7"/>
      <c r="OX73" s="7"/>
      <c r="OY73" s="7"/>
      <c r="OZ73" s="7"/>
      <c r="PA73" s="7"/>
      <c r="PB73" s="7"/>
      <c r="PC73" s="7"/>
      <c r="PD73" s="7"/>
      <c r="PE73" s="7"/>
      <c r="PF73" s="7"/>
      <c r="PG73" s="7"/>
      <c r="PH73" s="7"/>
      <c r="PI73" s="7"/>
      <c r="PJ73" s="7"/>
      <c r="PK73" s="7"/>
      <c r="PL73" s="7"/>
      <c r="PM73" s="7"/>
      <c r="PN73" s="7"/>
      <c r="PO73" s="7"/>
      <c r="PP73" s="7"/>
      <c r="PQ73" s="7"/>
      <c r="PR73" s="7"/>
      <c r="PS73" s="7"/>
      <c r="PT73" s="7"/>
      <c r="PU73" s="7"/>
      <c r="PV73" s="7"/>
      <c r="PW73" s="7"/>
      <c r="PX73" s="7"/>
      <c r="PY73" s="7"/>
      <c r="PZ73" s="7"/>
      <c r="QA73" s="7"/>
      <c r="QB73" s="7"/>
      <c r="QC73" s="7"/>
      <c r="QD73" s="7"/>
      <c r="QE73" s="7"/>
      <c r="QF73" s="7"/>
      <c r="QG73" s="7"/>
      <c r="QH73" s="7"/>
      <c r="QI73" s="7"/>
      <c r="QJ73" s="7"/>
      <c r="QK73" s="7"/>
      <c r="QL73" s="7"/>
      <c r="QM73" s="7"/>
      <c r="QN73" s="7"/>
      <c r="QO73" s="7"/>
      <c r="QP73" s="7"/>
      <c r="QQ73" s="7"/>
      <c r="QR73" s="7"/>
      <c r="QS73" s="7"/>
      <c r="QT73" s="7"/>
      <c r="QU73" s="7"/>
      <c r="QV73" s="7"/>
      <c r="QW73" s="7"/>
      <c r="QX73" s="7"/>
      <c r="QY73" s="7"/>
      <c r="QZ73" s="7"/>
      <c r="RA73" s="7"/>
      <c r="RB73" s="7"/>
      <c r="RC73" s="7"/>
      <c r="RD73" s="7"/>
      <c r="RE73" s="7"/>
      <c r="RF73" s="7"/>
      <c r="RG73" s="7"/>
      <c r="RH73" s="7"/>
      <c r="RI73" s="7"/>
      <c r="RJ73" s="7"/>
      <c r="RK73" s="7"/>
      <c r="RL73" s="7"/>
      <c r="RM73" s="7"/>
      <c r="RN73" s="7"/>
      <c r="RO73" s="7"/>
      <c r="RP73" s="7"/>
      <c r="RQ73" s="7"/>
      <c r="RR73" s="7"/>
      <c r="RS73" s="7"/>
      <c r="RT73" s="7"/>
      <c r="RU73" s="7"/>
      <c r="RV73" s="7"/>
      <c r="RW73" s="7"/>
      <c r="RX73" s="7"/>
      <c r="RY73" s="7"/>
      <c r="RZ73" s="7"/>
      <c r="SA73" s="7"/>
      <c r="SB73" s="7"/>
      <c r="SC73" s="7"/>
      <c r="SD73" s="7"/>
      <c r="SE73" s="7"/>
      <c r="SF73" s="7"/>
      <c r="SG73" s="7"/>
      <c r="SH73" s="7"/>
      <c r="SI73" s="7"/>
      <c r="SJ73" s="7"/>
      <c r="SK73" s="7"/>
      <c r="SL73" s="7"/>
      <c r="SM73" s="7"/>
      <c r="SN73" s="7"/>
      <c r="SO73" s="7"/>
      <c r="SP73" s="7"/>
      <c r="SQ73" s="7"/>
      <c r="SR73" s="7"/>
      <c r="SS73" s="7"/>
      <c r="ST73" s="7"/>
      <c r="SU73" s="7"/>
      <c r="SV73" s="7"/>
      <c r="SW73" s="7"/>
      <c r="SX73" s="7"/>
      <c r="SY73" s="7"/>
      <c r="SZ73" s="7"/>
      <c r="TA73" s="7"/>
      <c r="TB73" s="7"/>
      <c r="TC73" s="7"/>
      <c r="TD73" s="7"/>
      <c r="TE73" s="7"/>
      <c r="TF73" s="7"/>
      <c r="TG73" s="7"/>
      <c r="TH73" s="7"/>
      <c r="TI73" s="7"/>
      <c r="TJ73" s="7"/>
      <c r="TK73" s="7"/>
      <c r="TL73" s="7"/>
      <c r="TM73" s="7"/>
      <c r="TN73" s="7"/>
      <c r="TO73" s="7"/>
      <c r="TP73" s="7"/>
      <c r="TQ73" s="7"/>
      <c r="TR73" s="7"/>
      <c r="TS73" s="7"/>
      <c r="TT73" s="7"/>
      <c r="TU73" s="7"/>
      <c r="TV73" s="7"/>
      <c r="TW73" s="7"/>
      <c r="TX73" s="7"/>
      <c r="TY73" s="7"/>
      <c r="TZ73" s="7"/>
      <c r="UA73" s="7"/>
      <c r="UB73" s="7"/>
      <c r="UC73" s="7"/>
      <c r="UD73" s="7"/>
      <c r="UE73" s="7"/>
      <c r="UF73" s="7"/>
      <c r="UG73" s="7"/>
      <c r="UH73" s="7"/>
      <c r="UI73" s="7"/>
      <c r="UJ73" s="7"/>
      <c r="UK73" s="7"/>
      <c r="UL73" s="7"/>
      <c r="UM73" s="7"/>
      <c r="UN73" s="7"/>
      <c r="UO73" s="7"/>
      <c r="UP73" s="7"/>
      <c r="UQ73" s="7"/>
      <c r="UR73" s="7"/>
      <c r="US73" s="7"/>
      <c r="UT73" s="7"/>
      <c r="UU73" s="7"/>
      <c r="UV73" s="7"/>
      <c r="UW73" s="7"/>
      <c r="UX73" s="7"/>
      <c r="UY73" s="7"/>
      <c r="UZ73" s="7"/>
      <c r="VA73" s="7"/>
      <c r="VB73" s="7"/>
      <c r="VC73" s="7"/>
      <c r="VD73" s="7"/>
      <c r="VE73" s="7"/>
      <c r="VF73" s="7"/>
      <c r="VG73" s="7"/>
      <c r="VH73" s="7"/>
      <c r="VI73" s="7"/>
      <c r="VJ73" s="7"/>
      <c r="VK73" s="7"/>
      <c r="VL73" s="7"/>
      <c r="VM73" s="7"/>
      <c r="VN73" s="7"/>
      <c r="VO73" s="7"/>
      <c r="VP73" s="7"/>
      <c r="VQ73" s="7"/>
      <c r="VR73" s="7"/>
      <c r="VS73" s="7"/>
      <c r="VT73" s="7"/>
      <c r="VU73" s="7"/>
      <c r="VV73" s="7"/>
      <c r="VW73" s="7"/>
      <c r="VX73" s="7"/>
      <c r="VY73" s="7"/>
      <c r="VZ73" s="7"/>
      <c r="WA73" s="7"/>
      <c r="WB73" s="7"/>
      <c r="WC73" s="7"/>
      <c r="WD73" s="7"/>
      <c r="WE73" s="7"/>
      <c r="WF73" s="7"/>
      <c r="WG73" s="7"/>
      <c r="WH73" s="7"/>
      <c r="WI73" s="7"/>
      <c r="WJ73" s="7"/>
      <c r="WK73" s="7"/>
      <c r="WL73" s="7"/>
      <c r="WM73" s="7"/>
      <c r="WN73" s="7"/>
      <c r="WO73" s="7"/>
      <c r="WP73" s="7"/>
      <c r="WQ73" s="7"/>
      <c r="WR73" s="7"/>
      <c r="WS73" s="7"/>
      <c r="WT73" s="7"/>
      <c r="WU73" s="7"/>
      <c r="WV73" s="7"/>
      <c r="WW73" s="7"/>
      <c r="WX73" s="7"/>
      <c r="WY73" s="7"/>
      <c r="WZ73" s="7"/>
      <c r="XA73" s="7"/>
      <c r="XB73" s="7"/>
      <c r="XC73" s="7"/>
      <c r="XD73" s="7"/>
      <c r="XE73" s="7"/>
      <c r="XF73" s="7"/>
      <c r="XG73" s="7"/>
      <c r="XH73" s="7"/>
      <c r="XI73" s="7"/>
      <c r="XJ73" s="7"/>
      <c r="XK73" s="7"/>
      <c r="XL73" s="7"/>
      <c r="XM73" s="7"/>
      <c r="XN73" s="7"/>
      <c r="XO73" s="7"/>
      <c r="XP73" s="7"/>
      <c r="XQ73" s="7"/>
      <c r="XR73" s="7"/>
      <c r="XS73" s="7"/>
      <c r="XT73" s="7"/>
      <c r="XU73" s="7"/>
      <c r="XV73" s="7"/>
      <c r="XW73" s="7"/>
      <c r="XX73" s="7"/>
      <c r="XY73" s="7"/>
      <c r="XZ73" s="7"/>
      <c r="YA73" s="7"/>
      <c r="YB73" s="7"/>
      <c r="YC73" s="7"/>
      <c r="YD73" s="7"/>
      <c r="YE73" s="7"/>
      <c r="YF73" s="7"/>
      <c r="YG73" s="7"/>
      <c r="YH73" s="7"/>
      <c r="YI73" s="7"/>
      <c r="YJ73" s="7"/>
      <c r="YK73" s="7"/>
      <c r="YL73" s="7"/>
      <c r="YM73" s="7"/>
      <c r="YN73" s="7"/>
      <c r="YO73" s="7"/>
      <c r="YP73" s="7"/>
      <c r="YQ73" s="7"/>
      <c r="YR73" s="7"/>
      <c r="YS73" s="7"/>
      <c r="YT73" s="7"/>
      <c r="YU73" s="7"/>
      <c r="YV73" s="7"/>
      <c r="YW73" s="7"/>
      <c r="YX73" s="7"/>
      <c r="YY73" s="7"/>
      <c r="YZ73" s="7"/>
      <c r="ZA73" s="7"/>
      <c r="ZB73" s="7"/>
      <c r="ZC73" s="7"/>
      <c r="ZD73" s="7"/>
      <c r="ZE73" s="7"/>
      <c r="ZF73" s="7"/>
      <c r="ZG73" s="7"/>
      <c r="ZH73" s="7"/>
      <c r="ZI73" s="7"/>
      <c r="ZJ73" s="7"/>
      <c r="ZK73" s="7"/>
      <c r="ZL73" s="7"/>
      <c r="ZM73" s="7"/>
      <c r="ZN73" s="7"/>
      <c r="ZO73" s="7"/>
      <c r="ZP73" s="7"/>
      <c r="ZQ73" s="7"/>
      <c r="ZR73" s="7"/>
      <c r="ZS73" s="7"/>
      <c r="ZT73" s="7"/>
      <c r="ZU73" s="7"/>
      <c r="ZV73" s="7"/>
      <c r="ZW73" s="7"/>
      <c r="ZX73" s="7"/>
      <c r="ZY73" s="7"/>
      <c r="ZZ73" s="7"/>
      <c r="AAA73" s="7"/>
      <c r="AAB73" s="7"/>
      <c r="AAC73" s="7"/>
      <c r="AAD73" s="7"/>
      <c r="AAE73" s="7"/>
      <c r="AAF73" s="7"/>
      <c r="AAG73" s="7"/>
      <c r="AAH73" s="7"/>
      <c r="AAI73" s="7"/>
      <c r="AAJ73" s="7"/>
      <c r="AAK73" s="7"/>
      <c r="AAL73" s="7"/>
      <c r="AAM73" s="7"/>
      <c r="AAN73" s="7"/>
      <c r="AAO73" s="7"/>
      <c r="AAP73" s="7"/>
      <c r="AAQ73" s="7"/>
      <c r="AAR73" s="7"/>
      <c r="AAS73" s="7"/>
      <c r="AAT73" s="7"/>
      <c r="AAU73" s="7"/>
      <c r="AAV73" s="7"/>
      <c r="AAW73" s="7"/>
      <c r="AAX73" s="7"/>
      <c r="AAY73" s="7"/>
      <c r="AAZ73" s="7"/>
      <c r="ABA73" s="7"/>
      <c r="ABB73" s="7"/>
      <c r="ABC73" s="7"/>
      <c r="ABD73" s="7"/>
      <c r="ABE73" s="7"/>
      <c r="ABF73" s="7"/>
      <c r="ABG73" s="7"/>
      <c r="ABH73" s="7"/>
      <c r="ABI73" s="7"/>
      <c r="ABJ73" s="7"/>
      <c r="ABK73" s="7"/>
      <c r="ABL73" s="7"/>
      <c r="ABM73" s="7"/>
      <c r="ABN73" s="7"/>
      <c r="ABO73" s="7"/>
      <c r="ABP73" s="7"/>
      <c r="ABQ73" s="7"/>
      <c r="ABR73" s="7"/>
      <c r="ABS73" s="7"/>
      <c r="ABT73" s="7"/>
      <c r="ABU73" s="7"/>
      <c r="ABV73" s="7"/>
      <c r="ABW73" s="7"/>
      <c r="ABX73" s="7"/>
      <c r="ABY73" s="7"/>
      <c r="ABZ73" s="7"/>
      <c r="ACA73" s="7"/>
      <c r="ACB73" s="7"/>
      <c r="ACC73" s="7"/>
      <c r="ACD73" s="7"/>
      <c r="ACE73" s="7"/>
      <c r="ACF73" s="7"/>
      <c r="ACG73" s="7"/>
      <c r="ACH73" s="7"/>
      <c r="ACI73" s="7"/>
      <c r="ACJ73" s="7"/>
      <c r="ACK73" s="7"/>
      <c r="ACL73" s="7"/>
      <c r="ACM73" s="7"/>
      <c r="ACN73" s="7"/>
      <c r="ACO73" s="7"/>
      <c r="ACP73" s="7"/>
      <c r="ACQ73" s="7"/>
      <c r="ACR73" s="7"/>
      <c r="ACS73" s="7"/>
      <c r="ACT73" s="7"/>
      <c r="ACU73" s="7"/>
      <c r="ACV73" s="7"/>
      <c r="ACW73" s="7"/>
      <c r="ACX73" s="7"/>
      <c r="ACY73" s="7"/>
      <c r="ACZ73" s="7"/>
      <c r="ADA73" s="7"/>
      <c r="ADB73" s="7"/>
      <c r="ADC73" s="7"/>
      <c r="ADD73" s="7"/>
      <c r="ADE73" s="7"/>
      <c r="ADF73" s="7"/>
      <c r="ADG73" s="7"/>
      <c r="ADH73" s="7"/>
      <c r="ADI73" s="7"/>
      <c r="ADJ73" s="7"/>
      <c r="ADK73" s="7"/>
      <c r="ADL73" s="7"/>
      <c r="ADM73" s="7"/>
      <c r="ADN73" s="7"/>
      <c r="ADO73" s="7"/>
      <c r="ADP73" s="7"/>
      <c r="ADQ73" s="7"/>
      <c r="ADR73" s="7"/>
      <c r="ADS73" s="7"/>
      <c r="ADT73" s="7"/>
      <c r="ADU73" s="7"/>
      <c r="ADV73" s="7"/>
      <c r="ADW73" s="7"/>
      <c r="ADX73" s="7"/>
      <c r="ADY73" s="7"/>
      <c r="ADZ73" s="7"/>
      <c r="AEA73" s="7"/>
      <c r="AEB73" s="7"/>
      <c r="AEC73" s="7"/>
      <c r="AED73" s="7"/>
      <c r="AEE73" s="7"/>
      <c r="AEF73" s="7"/>
      <c r="AEG73" s="7"/>
      <c r="AEH73" s="7"/>
      <c r="AEI73" s="7"/>
      <c r="AEJ73" s="7"/>
      <c r="AEK73" s="7"/>
      <c r="AEL73" s="7"/>
      <c r="AEM73" s="7"/>
      <c r="AEN73" s="7"/>
      <c r="AEO73" s="7"/>
      <c r="AEP73" s="7"/>
      <c r="AEQ73" s="7"/>
      <c r="AER73" s="7"/>
      <c r="AES73" s="7"/>
      <c r="AET73" s="7"/>
      <c r="AEU73" s="7"/>
      <c r="AEV73" s="7"/>
      <c r="AEW73" s="7"/>
      <c r="AEX73" s="7"/>
      <c r="AEY73" s="7"/>
      <c r="AEZ73" s="7"/>
      <c r="AFA73" s="7"/>
      <c r="AFB73" s="7"/>
      <c r="AFC73" s="7"/>
      <c r="AFD73" s="7"/>
      <c r="AFE73" s="7"/>
      <c r="AFF73" s="7"/>
      <c r="AFG73" s="7"/>
      <c r="AFH73" s="7"/>
      <c r="AFI73" s="7"/>
      <c r="AFJ73" s="7"/>
      <c r="AFK73" s="7"/>
      <c r="AFL73" s="7"/>
      <c r="AFM73" s="7"/>
      <c r="AFN73" s="7"/>
      <c r="AFO73" s="7"/>
      <c r="AFP73" s="7"/>
      <c r="AFQ73" s="7"/>
      <c r="AFR73" s="7"/>
      <c r="AFS73" s="7"/>
      <c r="AFT73" s="7"/>
      <c r="AFU73" s="7"/>
      <c r="AFV73" s="7"/>
      <c r="AFW73" s="7"/>
      <c r="AFX73" s="7"/>
      <c r="AFY73" s="7"/>
      <c r="AFZ73" s="7"/>
      <c r="AGA73" s="7"/>
      <c r="AGB73" s="7"/>
      <c r="AGC73" s="7"/>
      <c r="AGD73" s="7"/>
      <c r="AGE73" s="7"/>
      <c r="AGF73" s="7"/>
      <c r="AGG73" s="7"/>
      <c r="AGH73" s="7"/>
      <c r="AGI73" s="7"/>
      <c r="AGJ73" s="7"/>
      <c r="AGK73" s="7"/>
      <c r="AGL73" s="7"/>
      <c r="AGM73" s="7"/>
      <c r="AGN73" s="7"/>
      <c r="AGO73" s="7"/>
      <c r="AGP73" s="7"/>
      <c r="AGQ73" s="7"/>
      <c r="AGR73" s="7"/>
      <c r="AGS73" s="7"/>
      <c r="AGT73" s="7"/>
      <c r="AGU73" s="7"/>
      <c r="AGV73" s="7"/>
      <c r="AGW73" s="7"/>
      <c r="AGX73" s="7"/>
      <c r="AGY73" s="7"/>
      <c r="AGZ73" s="7"/>
      <c r="AHA73" s="7"/>
      <c r="AHB73" s="7"/>
      <c r="AHC73" s="7"/>
      <c r="AHD73" s="7"/>
      <c r="AHE73" s="7"/>
      <c r="AHF73" s="7"/>
      <c r="AHG73" s="7"/>
      <c r="AHH73" s="7"/>
      <c r="AHI73" s="7"/>
      <c r="AHJ73" s="7"/>
      <c r="AHK73" s="7"/>
      <c r="AHL73" s="7"/>
      <c r="AHM73" s="7"/>
      <c r="AHN73" s="7"/>
      <c r="AHO73" s="7"/>
      <c r="AHP73" s="7"/>
      <c r="AHQ73" s="7"/>
      <c r="AHR73" s="7"/>
      <c r="AHS73" s="7"/>
      <c r="AHT73" s="7"/>
      <c r="AHU73" s="7"/>
      <c r="AHV73" s="7"/>
      <c r="AHW73" s="7"/>
      <c r="AHX73" s="7"/>
      <c r="AHY73" s="7"/>
      <c r="AHZ73" s="7"/>
      <c r="AIA73" s="7"/>
      <c r="AIB73" s="7"/>
      <c r="AIC73" s="7"/>
      <c r="AID73" s="7"/>
      <c r="AIE73" s="7"/>
      <c r="AIF73" s="7"/>
      <c r="AIG73" s="7"/>
      <c r="AIH73" s="7"/>
      <c r="AII73" s="7"/>
      <c r="AIJ73" s="7"/>
      <c r="AIK73" s="7"/>
      <c r="AIL73" s="7"/>
      <c r="AIM73" s="7"/>
      <c r="AIN73" s="7"/>
      <c r="AIO73" s="7"/>
      <c r="AIP73" s="7"/>
      <c r="AIQ73" s="7"/>
      <c r="AIR73" s="7"/>
      <c r="AIS73" s="7"/>
      <c r="AIT73" s="7"/>
      <c r="AIU73" s="7"/>
      <c r="AIV73" s="7"/>
      <c r="AIW73" s="7"/>
      <c r="AIX73" s="7"/>
      <c r="AIY73" s="7"/>
      <c r="AIZ73" s="7"/>
      <c r="AJA73" s="7"/>
      <c r="AJB73" s="7"/>
      <c r="AJC73" s="7"/>
      <c r="AJD73" s="7"/>
      <c r="AJE73" s="7"/>
      <c r="AJF73" s="7"/>
      <c r="AJG73" s="7"/>
      <c r="AJH73" s="7"/>
      <c r="AJI73" s="7"/>
      <c r="AJJ73" s="7"/>
      <c r="AJK73" s="7"/>
      <c r="AJL73" s="7"/>
      <c r="AJM73" s="7"/>
      <c r="AJN73" s="7"/>
      <c r="AJO73" s="7"/>
      <c r="AJP73" s="7"/>
      <c r="AJQ73" s="7"/>
      <c r="AJR73" s="7"/>
      <c r="AJS73" s="7"/>
      <c r="AJT73" s="7"/>
      <c r="AJU73" s="7"/>
      <c r="AJV73" s="7"/>
      <c r="AJW73" s="7"/>
      <c r="AJX73" s="7"/>
      <c r="AJY73" s="7"/>
      <c r="AJZ73" s="7"/>
      <c r="AKA73" s="7"/>
      <c r="AKB73" s="7"/>
      <c r="AKC73" s="7"/>
      <c r="AKD73" s="7"/>
      <c r="AKE73" s="7"/>
      <c r="AKF73" s="7"/>
      <c r="AKG73" s="7"/>
      <c r="AKH73" s="7"/>
      <c r="AKI73" s="7"/>
      <c r="AKJ73" s="7"/>
      <c r="AKK73" s="7"/>
      <c r="AKL73" s="7"/>
      <c r="AKM73" s="7"/>
      <c r="AKN73" s="7"/>
      <c r="AKO73" s="7"/>
      <c r="AKP73" s="7"/>
      <c r="AKQ73" s="7"/>
      <c r="AKR73" s="7"/>
      <c r="AKS73" s="7"/>
      <c r="AKT73" s="7"/>
      <c r="AKU73" s="7"/>
      <c r="AKV73" s="7"/>
      <c r="AKW73" s="7"/>
      <c r="AKX73" s="7"/>
      <c r="AKY73" s="7"/>
      <c r="AKZ73" s="7"/>
      <c r="ALA73" s="7"/>
      <c r="ALB73" s="7"/>
      <c r="ALC73" s="7"/>
      <c r="ALD73" s="7"/>
      <c r="ALE73" s="7"/>
      <c r="ALF73" s="7"/>
      <c r="ALG73" s="7"/>
      <c r="ALH73" s="7"/>
      <c r="ALI73" s="7"/>
      <c r="ALJ73" s="7"/>
      <c r="ALK73" s="7"/>
      <c r="ALL73" s="7"/>
      <c r="ALM73" s="7"/>
      <c r="ALN73" s="7"/>
      <c r="ALO73" s="7"/>
      <c r="ALP73" s="7"/>
      <c r="ALQ73" s="7"/>
      <c r="ALR73" s="7"/>
      <c r="ALS73" s="7"/>
      <c r="ALT73" s="7"/>
      <c r="ALU73" s="7"/>
      <c r="ALV73" s="7"/>
      <c r="ALW73" s="7"/>
      <c r="ALX73" s="7"/>
      <c r="ALY73" s="7"/>
      <c r="ALZ73" s="7"/>
      <c r="AMA73" s="7"/>
      <c r="AMB73" s="7"/>
      <c r="AMC73" s="7"/>
      <c r="AMD73" s="7"/>
      <c r="AME73" s="7"/>
      <c r="AMF73" s="7"/>
      <c r="AMG73" s="7"/>
      <c r="AMH73" s="7"/>
      <c r="AMI73" s="7"/>
      <c r="AMJ73" s="7"/>
      <c r="AMK73" s="7"/>
      <c r="AML73" s="7"/>
      <c r="AMM73" s="7"/>
      <c r="AMN73" s="7"/>
      <c r="AMO73" s="7"/>
      <c r="AMP73" s="7"/>
      <c r="AMQ73" s="7"/>
      <c r="AMR73" s="7"/>
      <c r="AMS73" s="7"/>
      <c r="AMT73" s="7"/>
      <c r="AMU73" s="7"/>
      <c r="AMV73" s="7"/>
      <c r="AMW73" s="7"/>
      <c r="AMX73" s="7"/>
      <c r="AMY73" s="7"/>
      <c r="AMZ73" s="7"/>
      <c r="ANA73" s="7"/>
      <c r="ANB73" s="7"/>
      <c r="ANC73" s="7"/>
      <c r="AND73" s="7"/>
      <c r="ANE73" s="7"/>
      <c r="ANF73" s="7"/>
      <c r="ANG73" s="7"/>
      <c r="ANH73" s="7"/>
      <c r="ANI73" s="7"/>
      <c r="ANJ73" s="7"/>
      <c r="ANK73" s="7"/>
      <c r="ANL73" s="7"/>
      <c r="ANM73" s="7"/>
      <c r="ANN73" s="7"/>
      <c r="ANO73" s="7"/>
      <c r="ANP73" s="7"/>
      <c r="ANQ73" s="7"/>
      <c r="ANR73" s="7"/>
      <c r="ANS73" s="7"/>
      <c r="ANT73" s="7"/>
      <c r="ANU73" s="7"/>
      <c r="ANV73" s="7"/>
      <c r="ANW73" s="7"/>
      <c r="ANX73" s="7"/>
      <c r="ANY73" s="7"/>
      <c r="ANZ73" s="7"/>
      <c r="AOA73" s="7"/>
      <c r="AOB73" s="7"/>
      <c r="AOC73" s="7"/>
      <c r="AOD73" s="7"/>
      <c r="AOE73" s="7"/>
      <c r="AOF73" s="7"/>
      <c r="AOG73" s="7"/>
      <c r="AOH73" s="7"/>
      <c r="AOI73" s="7"/>
      <c r="AOJ73" s="7"/>
      <c r="AOK73" s="7"/>
      <c r="AOL73" s="7"/>
      <c r="AOM73" s="7"/>
      <c r="AON73" s="7"/>
      <c r="AOO73" s="7"/>
      <c r="AOP73" s="7"/>
      <c r="AOQ73" s="7"/>
      <c r="AOR73" s="7"/>
      <c r="AOS73" s="7"/>
      <c r="AOT73" s="7"/>
      <c r="AOU73" s="7"/>
      <c r="AOV73" s="7"/>
      <c r="AOW73" s="7"/>
      <c r="AOX73" s="7"/>
      <c r="AOY73" s="7"/>
      <c r="AOZ73" s="7"/>
      <c r="APA73" s="7"/>
      <c r="APB73" s="7"/>
      <c r="APC73" s="7"/>
      <c r="APD73" s="7"/>
      <c r="APE73" s="7"/>
      <c r="APF73" s="7"/>
      <c r="APG73" s="7"/>
      <c r="APH73" s="7"/>
      <c r="API73" s="7"/>
      <c r="APJ73" s="7"/>
      <c r="APK73" s="7"/>
      <c r="APL73" s="7"/>
      <c r="APM73" s="7"/>
      <c r="APN73" s="7"/>
      <c r="APO73" s="7"/>
      <c r="APP73" s="7"/>
      <c r="APQ73" s="7"/>
      <c r="APR73" s="7"/>
      <c r="APS73" s="7"/>
      <c r="APT73" s="7"/>
      <c r="APU73" s="7"/>
      <c r="APV73" s="7"/>
      <c r="APW73" s="7"/>
      <c r="APX73" s="7"/>
      <c r="APY73" s="7"/>
      <c r="APZ73" s="7"/>
      <c r="AQA73" s="7"/>
      <c r="AQB73" s="7"/>
      <c r="AQC73" s="7"/>
      <c r="AQD73" s="7"/>
      <c r="AQE73" s="7"/>
      <c r="AQF73" s="7"/>
      <c r="AQG73" s="7"/>
      <c r="AQH73" s="7"/>
      <c r="AQI73" s="7"/>
      <c r="AQJ73" s="7"/>
      <c r="AQK73" s="7"/>
      <c r="AQL73" s="7"/>
      <c r="AQM73" s="7"/>
      <c r="AQN73" s="7"/>
      <c r="AQO73" s="7"/>
      <c r="AQP73" s="7"/>
      <c r="AQQ73" s="7"/>
      <c r="AQR73" s="7"/>
      <c r="AQS73" s="7"/>
      <c r="AQT73" s="7"/>
      <c r="AQU73" s="7"/>
      <c r="AQV73" s="7"/>
      <c r="AQW73" s="7"/>
      <c r="AQX73" s="7"/>
      <c r="AQY73" s="7"/>
      <c r="AQZ73" s="7"/>
      <c r="ARA73" s="7"/>
      <c r="ARB73" s="7"/>
      <c r="ARC73" s="7"/>
      <c r="ARD73" s="7"/>
      <c r="ARE73" s="7"/>
      <c r="ARF73" s="7"/>
      <c r="ARG73" s="7"/>
      <c r="ARH73" s="7"/>
      <c r="ARI73" s="7"/>
      <c r="ARJ73" s="7"/>
      <c r="ARK73" s="7"/>
      <c r="ARL73" s="7"/>
      <c r="ARM73" s="7"/>
      <c r="ARN73" s="7"/>
      <c r="ARO73" s="7"/>
      <c r="ARP73" s="7"/>
      <c r="ARQ73" s="7"/>
      <c r="ARR73" s="7"/>
      <c r="ARS73" s="7"/>
      <c r="ART73" s="7"/>
      <c r="ARU73" s="7"/>
      <c r="ARV73" s="7"/>
      <c r="ARW73" s="7"/>
      <c r="ARX73" s="7"/>
      <c r="ARY73" s="7"/>
      <c r="ARZ73" s="7"/>
      <c r="ASA73" s="7"/>
      <c r="ASB73" s="7"/>
      <c r="ASC73" s="7"/>
      <c r="ASD73" s="7"/>
      <c r="ASE73" s="7"/>
      <c r="ASF73" s="7"/>
      <c r="ASG73" s="7"/>
      <c r="ASH73" s="7"/>
      <c r="ASI73" s="7"/>
      <c r="ASJ73" s="7"/>
      <c r="ASK73" s="7"/>
      <c r="ASL73" s="7"/>
      <c r="ASM73" s="7"/>
      <c r="ASN73" s="7"/>
      <c r="ASO73" s="7"/>
      <c r="ASP73" s="7"/>
      <c r="ASQ73" s="7"/>
      <c r="ASR73" s="7"/>
      <c r="ASS73" s="7"/>
      <c r="AST73" s="7"/>
      <c r="ASU73" s="7"/>
      <c r="ASV73" s="7"/>
      <c r="ASW73" s="7"/>
      <c r="ASX73" s="7"/>
      <c r="ASY73" s="7"/>
      <c r="ASZ73" s="7"/>
      <c r="ATA73" s="7"/>
      <c r="ATB73" s="7"/>
      <c r="ATC73" s="7"/>
      <c r="ATD73" s="7"/>
      <c r="ATE73" s="7"/>
      <c r="ATF73" s="7"/>
      <c r="ATG73" s="7"/>
      <c r="ATH73" s="7"/>
      <c r="ATI73" s="7"/>
      <c r="ATJ73" s="7"/>
      <c r="ATK73" s="7"/>
      <c r="ATL73" s="7"/>
      <c r="ATM73" s="7"/>
      <c r="ATN73" s="7"/>
      <c r="ATO73" s="7"/>
      <c r="ATP73" s="7"/>
      <c r="ATQ73" s="7"/>
      <c r="ATR73" s="7"/>
      <c r="ATS73" s="7"/>
      <c r="ATT73" s="7"/>
      <c r="ATU73" s="7"/>
      <c r="ATV73" s="7"/>
      <c r="ATW73" s="7"/>
      <c r="ATX73" s="7"/>
      <c r="ATY73" s="7"/>
      <c r="ATZ73" s="7"/>
      <c r="AUA73" s="7"/>
    </row>
    <row r="74" spans="1:1223" ht="52.7" customHeight="1" thickBot="1" x14ac:dyDescent="0.25">
      <c r="A74" s="123" t="s">
        <v>43</v>
      </c>
      <c r="B74" s="49" t="s">
        <v>70</v>
      </c>
      <c r="C74" s="7"/>
      <c r="D74" s="7" t="s">
        <v>27</v>
      </c>
    </row>
    <row r="75" spans="1:1223" ht="14.25" customHeight="1" x14ac:dyDescent="0.2">
      <c r="A75" s="2"/>
      <c r="B75" s="61" t="s">
        <v>34</v>
      </c>
      <c r="C75" s="58">
        <f>C16*0.05</f>
        <v>103.60000000000001</v>
      </c>
      <c r="D75" s="116"/>
      <c r="E75" s="58">
        <f>IF(OR(D75&gt;0,D75&lt;0),103.6,0)</f>
        <v>0</v>
      </c>
      <c r="F75" s="5"/>
      <c r="G75" s="5"/>
    </row>
    <row r="76" spans="1:1223" x14ac:dyDescent="0.2">
      <c r="A76" s="6"/>
      <c r="B76" s="62" t="s">
        <v>35</v>
      </c>
      <c r="C76" s="59">
        <f>C17*0.05</f>
        <v>165.8</v>
      </c>
      <c r="D76" s="117"/>
      <c r="E76" s="59">
        <f>IF(OR(D76&gt;0,D76&lt;0),165.8,0)</f>
        <v>0</v>
      </c>
      <c r="F76" s="5"/>
      <c r="G76" s="5"/>
    </row>
    <row r="77" spans="1:1223" x14ac:dyDescent="0.2">
      <c r="A77" s="6"/>
      <c r="B77" s="62" t="s">
        <v>36</v>
      </c>
      <c r="C77" s="59">
        <f>C18*0.05</f>
        <v>207.20000000000002</v>
      </c>
      <c r="D77" s="117"/>
      <c r="E77" s="59">
        <f>IF(OR(D77&gt;0,D77&lt;0),207.2,0)</f>
        <v>0</v>
      </c>
      <c r="F77" s="5"/>
      <c r="G77" s="5"/>
    </row>
    <row r="78" spans="1:1223" ht="15.75" thickBot="1" x14ac:dyDescent="0.25">
      <c r="A78" s="6"/>
      <c r="B78" s="16" t="s">
        <v>59</v>
      </c>
      <c r="C78" s="60">
        <f>C19*0.05</f>
        <v>228</v>
      </c>
      <c r="D78" s="118"/>
      <c r="E78" s="59">
        <f>IF(OR(D78&gt;0,D78&lt;0),228,0)</f>
        <v>0</v>
      </c>
      <c r="F78" s="5"/>
      <c r="G78" s="5"/>
    </row>
    <row r="79" spans="1:1223" ht="16.5" thickBot="1" x14ac:dyDescent="0.3">
      <c r="A79" s="39"/>
      <c r="B79" s="40"/>
      <c r="C79" s="190" t="s">
        <v>28</v>
      </c>
      <c r="D79" s="191"/>
      <c r="E79" s="53">
        <f>SUM(E75:E78)</f>
        <v>0</v>
      </c>
      <c r="F79" s="5"/>
      <c r="G79" s="5"/>
    </row>
    <row r="80" spans="1:1223" ht="2.25" customHeight="1" thickBot="1" x14ac:dyDescent="0.3">
      <c r="A80" s="3"/>
      <c r="B80" s="41"/>
      <c r="C80" s="42"/>
      <c r="D80" s="42"/>
      <c r="E80" s="43"/>
      <c r="F80" s="43"/>
    </row>
    <row r="81" spans="1:29" s="72" customFormat="1" ht="22.7" customHeight="1" thickBot="1" x14ac:dyDescent="0.25">
      <c r="A81" s="71"/>
      <c r="B81" s="185" t="s">
        <v>64</v>
      </c>
      <c r="C81" s="186"/>
      <c r="D81" s="186"/>
      <c r="E81" s="63">
        <f>E72-E79</f>
        <v>-100</v>
      </c>
      <c r="F81" s="101"/>
      <c r="G81" s="43"/>
    </row>
    <row r="82" spans="1:29" s="34" customFormat="1" ht="5.45" customHeight="1" x14ac:dyDescent="0.25">
      <c r="A82" s="45"/>
      <c r="B82" s="46"/>
      <c r="C82" s="46"/>
      <c r="D82" s="46"/>
      <c r="E82" s="44"/>
      <c r="F82" s="101"/>
      <c r="G82" s="5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3.7" customHeight="1" thickBot="1" x14ac:dyDescent="0.25">
      <c r="E83" s="1"/>
    </row>
    <row r="84" spans="1:29" ht="15.75" x14ac:dyDescent="0.25">
      <c r="A84" s="73" t="s">
        <v>29</v>
      </c>
      <c r="B84" s="50" t="s">
        <v>67</v>
      </c>
      <c r="C84" s="82"/>
      <c r="D84" s="78" t="s">
        <v>30</v>
      </c>
      <c r="E84" s="48">
        <f>E72/40</f>
        <v>-2.5</v>
      </c>
      <c r="F84" s="25"/>
      <c r="G84" s="5"/>
    </row>
    <row r="85" spans="1:29" ht="15.75" x14ac:dyDescent="0.25">
      <c r="A85" s="74"/>
      <c r="B85" s="54" t="s">
        <v>68</v>
      </c>
      <c r="C85" s="83"/>
      <c r="D85" s="79" t="s">
        <v>31</v>
      </c>
      <c r="E85" s="55">
        <f>E72/20</f>
        <v>-5</v>
      </c>
      <c r="F85" s="25"/>
      <c r="G85" s="5"/>
    </row>
    <row r="86" spans="1:29" ht="15.75" x14ac:dyDescent="0.25">
      <c r="A86" s="74"/>
      <c r="B86" s="76" t="s">
        <v>69</v>
      </c>
      <c r="C86" s="84"/>
      <c r="D86" s="80" t="s">
        <v>32</v>
      </c>
      <c r="E86" s="56">
        <f>E72/10</f>
        <v>-10</v>
      </c>
      <c r="F86" s="25"/>
      <c r="G86" s="5"/>
    </row>
    <row r="87" spans="1:29" ht="16.5" thickBot="1" x14ac:dyDescent="0.3">
      <c r="A87" s="121"/>
      <c r="B87" s="77" t="s">
        <v>33</v>
      </c>
      <c r="C87" s="85"/>
      <c r="D87" s="81"/>
      <c r="E87" s="57" t="s">
        <v>49</v>
      </c>
      <c r="F87" s="25"/>
      <c r="G87" s="5"/>
    </row>
    <row r="88" spans="1:29" ht="23.25" customHeight="1" x14ac:dyDescent="0.2"/>
    <row r="89" spans="1:29" ht="17.25" x14ac:dyDescent="0.2">
      <c r="A89" s="182" t="s">
        <v>74</v>
      </c>
      <c r="B89" s="182"/>
      <c r="C89" s="182"/>
      <c r="D89" s="182"/>
      <c r="E89" s="182"/>
      <c r="F89" s="182"/>
      <c r="G89" s="182"/>
      <c r="H89" s="182"/>
      <c r="I89" s="182"/>
      <c r="J89" s="182"/>
    </row>
    <row r="90" spans="1:29" ht="15" customHeight="1" x14ac:dyDescent="0.25">
      <c r="A90" s="174"/>
      <c r="B90" s="174"/>
      <c r="C90" s="174"/>
      <c r="D90" s="174"/>
      <c r="E90" s="174"/>
      <c r="F90" s="174"/>
      <c r="G90" s="174"/>
      <c r="H90" s="174"/>
      <c r="I90" s="174"/>
      <c r="J90" s="174"/>
    </row>
    <row r="91" spans="1:29" ht="17.25" x14ac:dyDescent="0.3">
      <c r="A91" s="176" t="s">
        <v>75</v>
      </c>
      <c r="B91" s="177"/>
      <c r="C91" s="178"/>
      <c r="D91" s="179"/>
      <c r="E91" s="179"/>
      <c r="F91" s="179"/>
      <c r="G91" s="179"/>
      <c r="H91" s="180"/>
      <c r="I91" s="180"/>
      <c r="J91" s="180"/>
    </row>
    <row r="92" spans="1:29" ht="15" customHeight="1" x14ac:dyDescent="0.3">
      <c r="A92" s="176"/>
      <c r="B92" s="177"/>
      <c r="C92" s="178"/>
      <c r="D92" s="179"/>
      <c r="E92" s="179"/>
      <c r="F92" s="179"/>
      <c r="G92" s="179"/>
      <c r="H92" s="180"/>
      <c r="I92" s="180"/>
      <c r="J92" s="180"/>
    </row>
    <row r="93" spans="1:29" ht="41.25" customHeight="1" x14ac:dyDescent="0.2">
      <c r="A93" s="182" t="s">
        <v>72</v>
      </c>
      <c r="B93" s="182"/>
      <c r="C93" s="182"/>
      <c r="D93" s="182"/>
      <c r="E93" s="182"/>
      <c r="F93" s="182"/>
      <c r="G93" s="182"/>
      <c r="H93" s="182"/>
      <c r="I93" s="182"/>
      <c r="J93" s="182"/>
    </row>
    <row r="94" spans="1:29" ht="1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</row>
  </sheetData>
  <sheetProtection sheet="1" selectLockedCells="1"/>
  <mergeCells count="11">
    <mergeCell ref="A93:J93"/>
    <mergeCell ref="A5:C5"/>
    <mergeCell ref="A2:D2"/>
    <mergeCell ref="B81:D81"/>
    <mergeCell ref="B64:D64"/>
    <mergeCell ref="C79:D79"/>
    <mergeCell ref="G66:J66"/>
    <mergeCell ref="A66:A67"/>
    <mergeCell ref="A62:A63"/>
    <mergeCell ref="B36:B37"/>
    <mergeCell ref="A89:J89"/>
  </mergeCells>
  <dataValidations xWindow="780" yWindow="383" count="1">
    <dataValidation type="list" allowBlank="1" showInputMessage="1" showErrorMessage="1" errorTitle="Year Level Entry Required" error="Select the Year Level from the drop down box provided" promptTitle="Use the Drop Arrow" prompt="Select the Year Level" sqref="D8:D13" xr:uid="{00000000-0002-0000-0000-000000000000}">
      <formula1>$B$48:$B$54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53" fitToHeight="0" orientation="portrait" r:id="rId1"/>
  <ignoredErrors>
    <ignoredError sqref="D48:D52 D5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5867B9EF9D3348B0467B47DAEEF2CF" ma:contentTypeVersion="0" ma:contentTypeDescription="Create a new document." ma:contentTypeScope="" ma:versionID="682ac3cb7b2eee1ef40015c6bf2704b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9F37744-39C8-451C-A75F-26AEF2C5A24F}"/>
</file>

<file path=customXml/itemProps2.xml><?xml version="1.0" encoding="utf-8"?>
<ds:datastoreItem xmlns:ds="http://schemas.openxmlformats.org/officeDocument/2006/customXml" ds:itemID="{6D899E3A-C0AF-4CEE-9B81-7352F7394D8B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16858912-EA38-4A86-B68D-B23FE883B35C}">
  <ds:schemaRefs>
    <ds:schemaRef ds:uri="http://schemas.microsoft.com/office/2006/metadata/properties"/>
    <ds:schemaRef ds:uri="http://schemas.microsoft.com/office/infopath/2007/PartnerControls"/>
    <ds:schemaRef ds:uri="2123ad7f-f122-4490-870e-0af5c1740cf5"/>
    <ds:schemaRef ds:uri="f570a18a-0a23-45c5-9afc-61aaec822f9e"/>
  </ds:schemaRefs>
</ds:datastoreItem>
</file>

<file path=customXml/itemProps4.xml><?xml version="1.0" encoding="utf-8"?>
<ds:datastoreItem xmlns:ds="http://schemas.openxmlformats.org/officeDocument/2006/customXml" ds:itemID="{6B7AD878-6628-4583-AD03-FAAB15E38D0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45FB21A-FD49-42F4-851D-F4B03E35F78E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378620f7-aa4a-40ac-902a-2ef913d8ed69}" enabled="0" method="" siteId="{378620f7-aa4a-40ac-902a-2ef913d8ed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Calculation 2026</vt:lpstr>
      <vt:lpstr>'Fee Calculation 2026'!Print_Area</vt:lpstr>
    </vt:vector>
  </TitlesOfParts>
  <Manager/>
  <Company>St. Joseph's College, Gregory Terrace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dcoetzee</dc:creator>
  <cp:keywords/>
  <dc:description/>
  <cp:lastModifiedBy>Amy Hardisty</cp:lastModifiedBy>
  <cp:revision/>
  <cp:lastPrinted>2025-11-19T07:06:34Z</cp:lastPrinted>
  <dcterms:created xsi:type="dcterms:W3CDTF">2013-07-05T04:58:52Z</dcterms:created>
  <dcterms:modified xsi:type="dcterms:W3CDTF">2026-01-27T05:48:01Z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ContentTypeId">
    <vt:lpwstr>0x010100335867B9EF9D3348B0467B47DAEEF2CF</vt:lpwstr>
  </property>
  <property fmtid="{D5CDD505-2E9C-101B-9397-08002B2CF9AE}" pid="4" name="Order">
    <vt:r8>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